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8160" tabRatio="606" activeTab="5"/>
  </bookViews>
  <sheets>
    <sheet name="трассы" sheetId="8" r:id="rId1"/>
    <sheet name="ЭкипажДевочки" sheetId="41" r:id="rId2"/>
    <sheet name="ЭкипажБезЛеб" sheetId="40" r:id="rId3"/>
    <sheet name="ЭкипажЛеб" sheetId="39" r:id="rId4"/>
    <sheet name="Личка" sheetId="38" r:id="rId5"/>
    <sheet name="Команда" sheetId="43" r:id="rId6"/>
    <sheet name="Мото" sheetId="42" r:id="rId7"/>
  </sheets>
  <externalReferences>
    <externalReference r:id="rId8"/>
  </externalReferences>
  <definedNames>
    <definedName name="_xlnm._FilterDatabase" localSheetId="5" hidden="1">Команда!$A$2:$J$2</definedName>
    <definedName name="_xlnm._FilterDatabase" localSheetId="4" hidden="1">Личка!$A$4:$O$4</definedName>
    <definedName name="_xlnm._FilterDatabase" localSheetId="6" hidden="1">Мото!$A$2:$G$2</definedName>
    <definedName name="_xlnm._FilterDatabase" localSheetId="2" hidden="1">ЭкипажБезЛеб!$A$5:$P$5</definedName>
    <definedName name="Groups">[1]Настройка!$C$45:$C$57</definedName>
    <definedName name="TableVPRDopusk">[1]Настройка!$C$44:$Q$57</definedName>
    <definedName name="_xlnm.Print_Titles" localSheetId="6">Мото!$1:$1</definedName>
    <definedName name="Заявка" localSheetId="6">Мото!#REF!</definedName>
    <definedName name="Пилот" localSheetId="5">#REF!</definedName>
    <definedName name="Пилот" localSheetId="4">#REF!</definedName>
    <definedName name="Пилот" localSheetId="6">#REF!</definedName>
    <definedName name="Пилот" localSheetId="2">#REF!</definedName>
    <definedName name="Пилот" localSheetId="1">#REF!</definedName>
    <definedName name="Пилот" localSheetId="3">#REF!</definedName>
    <definedName name="Пилот">#REF!</definedName>
    <definedName name="Пол">[1]Настройка!$F$116:$F$117</definedName>
    <definedName name="ппп" localSheetId="4">#REF!</definedName>
    <definedName name="ппп" localSheetId="2">#REF!</definedName>
    <definedName name="ппп" localSheetId="1">#REF!</definedName>
    <definedName name="ппп" localSheetId="3">#REF!</definedName>
    <definedName name="ппп">#REF!</definedName>
    <definedName name="Разряды">[1]Настройка!$C$117:$C$128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39" l="1"/>
  <c r="I8" i="43" l="1"/>
  <c r="I29" i="43"/>
  <c r="I38" i="43"/>
  <c r="I14" i="43"/>
  <c r="I3" i="43"/>
  <c r="I23" i="43"/>
  <c r="I17" i="43"/>
  <c r="I20" i="43"/>
  <c r="I32" i="43"/>
  <c r="I35" i="43"/>
  <c r="I11" i="43"/>
  <c r="I26" i="43"/>
  <c r="I6" i="43"/>
  <c r="R17" i="39"/>
  <c r="J17" i="39"/>
  <c r="Z7" i="39" l="1"/>
  <c r="O10" i="41" l="1"/>
  <c r="T64" i="38" l="1"/>
  <c r="T63" i="38"/>
  <c r="T65" i="38"/>
  <c r="T67" i="38"/>
  <c r="T66" i="38"/>
  <c r="V10" i="39"/>
  <c r="V7" i="39"/>
  <c r="V5" i="39"/>
  <c r="V13" i="39"/>
  <c r="V15" i="39"/>
  <c r="V11" i="39"/>
  <c r="V12" i="39"/>
  <c r="V8" i="39"/>
  <c r="V14" i="39"/>
  <c r="V6" i="39"/>
  <c r="V9" i="39"/>
  <c r="R10" i="39"/>
  <c r="R7" i="39"/>
  <c r="R5" i="39"/>
  <c r="R13" i="39"/>
  <c r="R11" i="39"/>
  <c r="R12" i="39"/>
  <c r="R8" i="39"/>
  <c r="R16" i="39"/>
  <c r="R14" i="39"/>
  <c r="R6" i="39"/>
  <c r="R9" i="39"/>
  <c r="J12" i="39"/>
  <c r="N10" i="39"/>
  <c r="N7" i="39"/>
  <c r="N5" i="39"/>
  <c r="N13" i="39"/>
  <c r="N15" i="39"/>
  <c r="N11" i="39"/>
  <c r="N12" i="39"/>
  <c r="N8" i="39"/>
  <c r="N16" i="39"/>
  <c r="N14" i="39"/>
  <c r="N6" i="39"/>
  <c r="N9" i="39"/>
  <c r="J11" i="41"/>
  <c r="O11" i="41" s="1"/>
  <c r="J8" i="41"/>
  <c r="O8" i="41" s="1"/>
  <c r="J9" i="41"/>
  <c r="O9" i="41" s="1"/>
  <c r="J7" i="41"/>
  <c r="O7" i="41" s="1"/>
  <c r="J6" i="41"/>
  <c r="O6" i="41" s="1"/>
  <c r="J5" i="41"/>
  <c r="O5" i="41" s="1"/>
  <c r="J19" i="40"/>
  <c r="O19" i="40" s="1"/>
  <c r="J13" i="40"/>
  <c r="O13" i="40" s="1"/>
  <c r="J21" i="40"/>
  <c r="O21" i="40" s="1"/>
  <c r="J15" i="40"/>
  <c r="O15" i="40" s="1"/>
  <c r="J10" i="40"/>
  <c r="O10" i="40" s="1"/>
  <c r="J14" i="40"/>
  <c r="O14" i="40" s="1"/>
  <c r="J6" i="40"/>
  <c r="O6" i="40" s="1"/>
  <c r="J8" i="40"/>
  <c r="O8" i="40" s="1"/>
  <c r="O22" i="40"/>
  <c r="J11" i="40"/>
  <c r="O11" i="40" s="1"/>
  <c r="J16" i="40"/>
  <c r="O16" i="40" s="1"/>
  <c r="J17" i="40"/>
  <c r="O17" i="40" s="1"/>
  <c r="J20" i="40"/>
  <c r="O20" i="40" s="1"/>
  <c r="J18" i="40"/>
  <c r="O18" i="40" s="1"/>
  <c r="J12" i="40"/>
  <c r="O12" i="40" s="1"/>
  <c r="J9" i="40"/>
  <c r="O9" i="40" s="1"/>
  <c r="J7" i="40"/>
  <c r="O7" i="40" s="1"/>
  <c r="J14" i="39"/>
  <c r="J13" i="39"/>
  <c r="J10" i="39"/>
  <c r="J5" i="39"/>
  <c r="J16" i="39"/>
  <c r="J18" i="39"/>
  <c r="J11" i="39"/>
  <c r="J6" i="39"/>
  <c r="J7" i="39"/>
  <c r="J15" i="39"/>
  <c r="J9" i="39"/>
  <c r="J8" i="39"/>
  <c r="Q46" i="38"/>
  <c r="Q47" i="38"/>
  <c r="Q48" i="38"/>
  <c r="Q49" i="38"/>
  <c r="Q50" i="38"/>
  <c r="Q51" i="38"/>
  <c r="Q52" i="38"/>
  <c r="Q53" i="38"/>
  <c r="Q54" i="38"/>
  <c r="Q55" i="38"/>
  <c r="Q56" i="38"/>
  <c r="Q57" i="38"/>
  <c r="Q45" i="38"/>
  <c r="N20" i="38"/>
  <c r="N30" i="38"/>
  <c r="N21" i="38"/>
  <c r="N34" i="38"/>
  <c r="N32" i="38"/>
  <c r="N33" i="38"/>
  <c r="N23" i="38"/>
  <c r="N31" i="38"/>
  <c r="N29" i="38"/>
  <c r="N19" i="38"/>
  <c r="N18" i="38"/>
  <c r="N27" i="38"/>
  <c r="N36" i="38"/>
  <c r="N28" i="38"/>
  <c r="N39" i="38"/>
  <c r="N38" i="38"/>
  <c r="N22" i="38"/>
  <c r="N35" i="38"/>
  <c r="N26" i="38"/>
  <c r="N24" i="38"/>
  <c r="N37" i="38"/>
  <c r="N25" i="38"/>
  <c r="AA12" i="39" l="1"/>
  <c r="AA8" i="39"/>
  <c r="AA13" i="39"/>
  <c r="AA7" i="39"/>
  <c r="AA14" i="39"/>
  <c r="AA10" i="39"/>
  <c r="AA6" i="39"/>
  <c r="AA5" i="39"/>
  <c r="AA9" i="39"/>
  <c r="AA11" i="39"/>
  <c r="N9" i="38" l="1"/>
  <c r="N10" i="38"/>
  <c r="N12" i="38"/>
  <c r="N8" i="38"/>
  <c r="N11" i="38"/>
  <c r="N7" i="38"/>
  <c r="N6" i="38"/>
  <c r="N5" i="38"/>
</calcChain>
</file>

<file path=xl/sharedStrings.xml><?xml version="1.0" encoding="utf-8"?>
<sst xmlns="http://schemas.openxmlformats.org/spreadsheetml/2006/main" count="887" uniqueCount="360">
  <si>
    <t>мальтийский крест</t>
  </si>
  <si>
    <t>Легковой</t>
  </si>
  <si>
    <t>Квадро</t>
  </si>
  <si>
    <t>СТ СФО</t>
  </si>
  <si>
    <t>СТ ЧМР</t>
  </si>
  <si>
    <t>личный</t>
  </si>
  <si>
    <t>мото</t>
  </si>
  <si>
    <t>Без Лебедки</t>
  </si>
  <si>
    <t>С Лебедкой</t>
  </si>
  <si>
    <t>-</t>
  </si>
  <si>
    <t>Девочки</t>
  </si>
  <si>
    <t>личка</t>
  </si>
  <si>
    <t>экипаж</t>
  </si>
  <si>
    <t>команда</t>
  </si>
  <si>
    <t>змейка</t>
  </si>
  <si>
    <t>фигурное вождение по камням</t>
  </si>
  <si>
    <t>полоса препятствий  бревно, качели</t>
  </si>
  <si>
    <t>полоса препятствий пеньки</t>
  </si>
  <si>
    <t>экипаж леб</t>
  </si>
  <si>
    <t>личка леб</t>
  </si>
  <si>
    <t>х</t>
  </si>
  <si>
    <t>итоговое время</t>
  </si>
  <si>
    <t>штраф</t>
  </si>
  <si>
    <t>время прохождения</t>
  </si>
  <si>
    <t>пилот</t>
  </si>
  <si>
    <t>гос №</t>
  </si>
  <si>
    <t>бортовой №</t>
  </si>
  <si>
    <t>Личный</t>
  </si>
  <si>
    <t>разрыв ленты</t>
  </si>
  <si>
    <t>поломка вешки</t>
  </si>
  <si>
    <t>штраф + 30 сек</t>
  </si>
  <si>
    <t>Экипаж</t>
  </si>
  <si>
    <t>падение с бревна + 1 мин</t>
  </si>
  <si>
    <t>объезд препятствия + 2 мин</t>
  </si>
  <si>
    <t>Штурман</t>
  </si>
  <si>
    <t>разрыв ленты + 30 сек</t>
  </si>
  <si>
    <t>поломка вешки + 30 сек</t>
  </si>
  <si>
    <t>триал в правом овраге у водопада</t>
  </si>
  <si>
    <t>длинный триал в правом овраге</t>
  </si>
  <si>
    <t>Х</t>
  </si>
  <si>
    <t>№ трассы</t>
  </si>
  <si>
    <t>185</t>
  </si>
  <si>
    <t>б/р</t>
  </si>
  <si>
    <t>Маслов Роман Александрович</t>
  </si>
  <si>
    <t>Рэйсер</t>
  </si>
  <si>
    <t>186</t>
  </si>
  <si>
    <t>Дулов Вадим Геннадьевич</t>
  </si>
  <si>
    <t>183</t>
  </si>
  <si>
    <t>Хохлунов Дмитрий Николаевич</t>
  </si>
  <si>
    <t>Кавасаки</t>
  </si>
  <si>
    <t>184</t>
  </si>
  <si>
    <t>Русаков Алексей Игоревич</t>
  </si>
  <si>
    <t>150</t>
  </si>
  <si>
    <t>012</t>
  </si>
  <si>
    <t>Гаськов Сергей Олегович</t>
  </si>
  <si>
    <t>878</t>
  </si>
  <si>
    <t>084</t>
  </si>
  <si>
    <t>Буркин Максим Викторович</t>
  </si>
  <si>
    <t>015</t>
  </si>
  <si>
    <t>Каминский Вадим Алексеевич</t>
  </si>
  <si>
    <t>УАЗ Патриот</t>
  </si>
  <si>
    <t>Костицин Анатолий Юрьевич</t>
  </si>
  <si>
    <t>683</t>
  </si>
  <si>
    <t>083</t>
  </si>
  <si>
    <t>Кузьмин Евгений Викторович</t>
  </si>
  <si>
    <t>Сузуки Самурай</t>
  </si>
  <si>
    <t>395</t>
  </si>
  <si>
    <t>076</t>
  </si>
  <si>
    <t>Канонников Александр Владимирович</t>
  </si>
  <si>
    <t>059</t>
  </si>
  <si>
    <t>Миронов Денис Анатольевич</t>
  </si>
  <si>
    <t>Усольцев Андрей Викторович</t>
  </si>
  <si>
    <t>Тойота ЛК80</t>
  </si>
  <si>
    <t>222</t>
  </si>
  <si>
    <t>075</t>
  </si>
  <si>
    <t>060</t>
  </si>
  <si>
    <t>Зайчихин Григорий Николаевич</t>
  </si>
  <si>
    <t>Джип Гран Чироки</t>
  </si>
  <si>
    <t>003</t>
  </si>
  <si>
    <t>072</t>
  </si>
  <si>
    <t>Батенев Александр Федорович</t>
  </si>
  <si>
    <t>034</t>
  </si>
  <si>
    <t>Бычков Алексей Леонидович</t>
  </si>
  <si>
    <t>367</t>
  </si>
  <si>
    <t>070</t>
  </si>
  <si>
    <t>Бобков Вячеслав Викторович</t>
  </si>
  <si>
    <t>041</t>
  </si>
  <si>
    <t>Мелихов Вячеслав Владимирович</t>
  </si>
  <si>
    <t>Тойота Сурф</t>
  </si>
  <si>
    <t>065</t>
  </si>
  <si>
    <t>050</t>
  </si>
  <si>
    <t>Зейт Юлия Николаевна</t>
  </si>
  <si>
    <t>кмс</t>
  </si>
  <si>
    <t>Седых Владимир Петрович</t>
  </si>
  <si>
    <t>Нисса Сафари</t>
  </si>
  <si>
    <t>727</t>
  </si>
  <si>
    <t>063</t>
  </si>
  <si>
    <t>Митюкевич Сергей Александрович</t>
  </si>
  <si>
    <t>кмс ?</t>
  </si>
  <si>
    <t>Шарафиев Ринат Рафхатбекович</t>
  </si>
  <si>
    <t>ЗАЗ 965</t>
  </si>
  <si>
    <t>2100</t>
  </si>
  <si>
    <t>049</t>
  </si>
  <si>
    <t>Ивина Любовь Владимировна</t>
  </si>
  <si>
    <t>Сузуки Эскудо</t>
  </si>
  <si>
    <t>877</t>
  </si>
  <si>
    <t>053</t>
  </si>
  <si>
    <t>Ивин Вячевлав Владимирович</t>
  </si>
  <si>
    <t>009</t>
  </si>
  <si>
    <t>Шишканов Андрей</t>
  </si>
  <si>
    <t>Тойота ЛК 71</t>
  </si>
  <si>
    <t>545</t>
  </si>
  <si>
    <t>045</t>
  </si>
  <si>
    <t>Сюткин Александр Юрьевич</t>
  </si>
  <si>
    <t>052</t>
  </si>
  <si>
    <t>Бирюков Сергей Александрович</t>
  </si>
  <si>
    <t>Проняев Андрей Борисович</t>
  </si>
  <si>
    <t>УАЗ 3151</t>
  </si>
  <si>
    <t>247</t>
  </si>
  <si>
    <t>037</t>
  </si>
  <si>
    <t>024</t>
  </si>
  <si>
    <t>Кузьмин Кирилл</t>
  </si>
  <si>
    <t>Нечаев Дмитрий Анатольевич</t>
  </si>
  <si>
    <t>ВАЗ Нива</t>
  </si>
  <si>
    <t>002</t>
  </si>
  <si>
    <t>Чирков Сергей Сергеевич</t>
  </si>
  <si>
    <t>УАЗ 31512</t>
  </si>
  <si>
    <t>919</t>
  </si>
  <si>
    <t>019</t>
  </si>
  <si>
    <t>Кононенко Константин Петрович</t>
  </si>
  <si>
    <t>Радько Сергей Михайлович</t>
  </si>
  <si>
    <t>Митсубиси Делика</t>
  </si>
  <si>
    <t>538</t>
  </si>
  <si>
    <t>Короед Виталий Николаевич</t>
  </si>
  <si>
    <t>Зырянов Павел Николаевич</t>
  </si>
  <si>
    <t>Фатнев Георгий Викторович</t>
  </si>
  <si>
    <t>УАЗ</t>
  </si>
  <si>
    <t>471</t>
  </si>
  <si>
    <t>Комков Алексей Владимирович</t>
  </si>
  <si>
    <t>Шевцов Юрий Владимирович</t>
  </si>
  <si>
    <t>579</t>
  </si>
  <si>
    <t>205</t>
  </si>
  <si>
    <t>Крицкий Николай Владимирович</t>
  </si>
  <si>
    <t>067</t>
  </si>
  <si>
    <t>Тихонов Дмитрий Сергеевич</t>
  </si>
  <si>
    <t>CFmoto800</t>
  </si>
  <si>
    <t>199</t>
  </si>
  <si>
    <t>Колегов Алексей Андреевич</t>
  </si>
  <si>
    <t>187</t>
  </si>
  <si>
    <t>Носов Александр Владимирович</t>
  </si>
  <si>
    <t>182</t>
  </si>
  <si>
    <t>Черкасов Александр Павлович</t>
  </si>
  <si>
    <t>181</t>
  </si>
  <si>
    <t>Сузуки Витара</t>
  </si>
  <si>
    <t>132</t>
  </si>
  <si>
    <t>Ощепкова Евгения Александровна</t>
  </si>
  <si>
    <t>Потарева Наталья Владимировна</t>
  </si>
  <si>
    <t>Ниссан Патрол</t>
  </si>
  <si>
    <t>095</t>
  </si>
  <si>
    <t>Гребенщикова Анастасия Александровна</t>
  </si>
  <si>
    <t>153</t>
  </si>
  <si>
    <t>091</t>
  </si>
  <si>
    <t>068</t>
  </si>
  <si>
    <t>Подвигина Мария Николаевна</t>
  </si>
  <si>
    <t>929</t>
  </si>
  <si>
    <t>Емельянова Наталья Федоровна</t>
  </si>
  <si>
    <t>Агеенко Дмитрий Владимирович</t>
  </si>
  <si>
    <t>Герасимов Андрей Сергеевич</t>
  </si>
  <si>
    <t>093</t>
  </si>
  <si>
    <t>999</t>
  </si>
  <si>
    <t>094</t>
  </si>
  <si>
    <t>Замяткин Евгений Николаевич</t>
  </si>
  <si>
    <t>376</t>
  </si>
  <si>
    <t>Граф Анна Сергеевна</t>
  </si>
  <si>
    <t>Ключников Николай Николаевич</t>
  </si>
  <si>
    <t>Маслюков Александр Иванович</t>
  </si>
  <si>
    <t>251</t>
  </si>
  <si>
    <t>152</t>
  </si>
  <si>
    <t>Белис Сергей Сергеевич</t>
  </si>
  <si>
    <t>Трекозов Константин Вячеславович</t>
  </si>
  <si>
    <t>797</t>
  </si>
  <si>
    <t>097</t>
  </si>
  <si>
    <t>Спургяш Альбина Анваровна</t>
  </si>
  <si>
    <t>Спургяш Станислав Станиславович</t>
  </si>
  <si>
    <t>089</t>
  </si>
  <si>
    <t>525</t>
  </si>
  <si>
    <t>Волокитин Илья Николаевич</t>
  </si>
  <si>
    <t>519</t>
  </si>
  <si>
    <t>088</t>
  </si>
  <si>
    <t>748</t>
  </si>
  <si>
    <t>087</t>
  </si>
  <si>
    <t>Бахарев Алексей Владимирович</t>
  </si>
  <si>
    <t>Ясакова Елена Владимировна</t>
  </si>
  <si>
    <t>699</t>
  </si>
  <si>
    <t>086</t>
  </si>
  <si>
    <t>Власенков Дмитрий Николаевич</t>
  </si>
  <si>
    <t>Шарабаров Игорь Анатольевич</t>
  </si>
  <si>
    <t>Тойота ЛК</t>
  </si>
  <si>
    <t>103</t>
  </si>
  <si>
    <t>081</t>
  </si>
  <si>
    <t>Егоренко Владимир Владимирович</t>
  </si>
  <si>
    <t>Романов Максим  Александрович</t>
  </si>
  <si>
    <t>079</t>
  </si>
  <si>
    <t>Марутян Армен Агаронович</t>
  </si>
  <si>
    <t>Злобин Максим Евгеньевич</t>
  </si>
  <si>
    <t>707</t>
  </si>
  <si>
    <t>074</t>
  </si>
  <si>
    <t>Грахов Роман Владимирович</t>
  </si>
  <si>
    <t>Черноусов Павел Николаевич</t>
  </si>
  <si>
    <t>Сузуки Джимни</t>
  </si>
  <si>
    <t>384</t>
  </si>
  <si>
    <t>071</t>
  </si>
  <si>
    <t>Башмаков Андрей Александрович</t>
  </si>
  <si>
    <t>343</t>
  </si>
  <si>
    <t>414</t>
  </si>
  <si>
    <t>069</t>
  </si>
  <si>
    <t>Гаруст Юрий Владимирович</t>
  </si>
  <si>
    <t>Январев Алексей Борисович</t>
  </si>
  <si>
    <t>ВАЗ Нива 21214</t>
  </si>
  <si>
    <t>984</t>
  </si>
  <si>
    <t>Бычков Иван Андреевич</t>
  </si>
  <si>
    <t>Пищулин Дмитрий Владимирович</t>
  </si>
  <si>
    <t>Тойота ЛК Прадо</t>
  </si>
  <si>
    <t>066</t>
  </si>
  <si>
    <t>Иванченко Андрей Алексеевич</t>
  </si>
  <si>
    <t>526</t>
  </si>
  <si>
    <t>Вострикова Оксана Юрьевна</t>
  </si>
  <si>
    <t>Огнев Алексей Викторович</t>
  </si>
  <si>
    <t>004</t>
  </si>
  <si>
    <t>062</t>
  </si>
  <si>
    <t>Башкатов Николай Александрович</t>
  </si>
  <si>
    <t>Фещенко Николай Олегович</t>
  </si>
  <si>
    <t>855</t>
  </si>
  <si>
    <t>Журавлева Диана Юрьевна</t>
  </si>
  <si>
    <t>Хонда Ортхия</t>
  </si>
  <si>
    <t>685</t>
  </si>
  <si>
    <t>058</t>
  </si>
  <si>
    <t>Журавлев Сергей Сергеевич</t>
  </si>
  <si>
    <t>Малетин Иван Евгеньевич</t>
  </si>
  <si>
    <t>Нива Шевроле</t>
  </si>
  <si>
    <t>588</t>
  </si>
  <si>
    <t>056</t>
  </si>
  <si>
    <t>Загородний Игорь Олегович</t>
  </si>
  <si>
    <t>Хапко Василий Иванович</t>
  </si>
  <si>
    <t>468</t>
  </si>
  <si>
    <t>054</t>
  </si>
  <si>
    <t>Мурзинцев Андрей Анатольевич</t>
  </si>
  <si>
    <t>Короед Герман Витальевич</t>
  </si>
  <si>
    <t>Шаповалов Иван Владимирович</t>
  </si>
  <si>
    <t>Ленд Ровер Дискавери</t>
  </si>
  <si>
    <t>863</t>
  </si>
  <si>
    <t>051</t>
  </si>
  <si>
    <t>Капранов Алексей Сергеевич</t>
  </si>
  <si>
    <t>Башмаков Александр Вячеславович</t>
  </si>
  <si>
    <t>Башмаков Вячеслав Васильевич</t>
  </si>
  <si>
    <t>Тойота ЛК120</t>
  </si>
  <si>
    <t>487</t>
  </si>
  <si>
    <t>Вдовкина Любовь Райнгольдовна</t>
  </si>
  <si>
    <t>Ниссан Террано</t>
  </si>
  <si>
    <t>537</t>
  </si>
  <si>
    <t>Вдовкин Андрей Васильевич</t>
  </si>
  <si>
    <t>520</t>
  </si>
  <si>
    <t>046</t>
  </si>
  <si>
    <t>Миронова Ирина Николаевна</t>
  </si>
  <si>
    <t>Антоненко Алексей Юрьевич</t>
  </si>
  <si>
    <t>Верхоланцев Максим Сергеевич</t>
  </si>
  <si>
    <t>411</t>
  </si>
  <si>
    <t>ТАГАЗ Тагер</t>
  </si>
  <si>
    <t>607</t>
  </si>
  <si>
    <t>040</t>
  </si>
  <si>
    <t>Крапивин Денис Александрович</t>
  </si>
  <si>
    <t>Юшко Андрей Федорович</t>
  </si>
  <si>
    <t>127</t>
  </si>
  <si>
    <t>Корецкий Василий Евгеньевич</t>
  </si>
  <si>
    <t>793</t>
  </si>
  <si>
    <t>017</t>
  </si>
  <si>
    <t>Кононенко Никита Михайлович</t>
  </si>
  <si>
    <t>Кубан Иван Иванович</t>
  </si>
  <si>
    <t>722</t>
  </si>
  <si>
    <t>005</t>
  </si>
  <si>
    <t>Петров Алексей Юрьевич</t>
  </si>
  <si>
    <t>Мельников Михаил Александрович</t>
  </si>
  <si>
    <t>Сычев Вячеслав Сергеевич</t>
  </si>
  <si>
    <t>656</t>
  </si>
  <si>
    <t>разряд</t>
  </si>
  <si>
    <t>Пилот</t>
  </si>
  <si>
    <t>Авто</t>
  </si>
  <si>
    <t>Гос. №</t>
  </si>
  <si>
    <t>класс</t>
  </si>
  <si>
    <t>Пелевин Михаил Георгиевич</t>
  </si>
  <si>
    <t>013</t>
  </si>
  <si>
    <t>354</t>
  </si>
  <si>
    <t>сход</t>
  </si>
  <si>
    <t>Деринг Сергей Александрович</t>
  </si>
  <si>
    <t>Еремеев Владислав Федорович</t>
  </si>
  <si>
    <t>042</t>
  </si>
  <si>
    <t>335</t>
  </si>
  <si>
    <t>Лоран Игорь Сергеевич</t>
  </si>
  <si>
    <t>Ясакова Елена Владимировна + Бахарева</t>
  </si>
  <si>
    <t>Герасимов Андрей Сергеевич+Капранов</t>
  </si>
  <si>
    <t>Пелевин Михаил Георгиевич +Волков</t>
  </si>
  <si>
    <t>Седых Владимир Петрович +Привалов</t>
  </si>
  <si>
    <t>Мурзинцев Андрей Анатольевич+ Щемеров</t>
  </si>
  <si>
    <t>объезд + 2 мин</t>
  </si>
  <si>
    <t>секция 1</t>
  </si>
  <si>
    <t>Личный зачет. ДЕВОЧКИ</t>
  </si>
  <si>
    <t>секция 2</t>
  </si>
  <si>
    <t>секция 3</t>
  </si>
  <si>
    <t>ИТОГ</t>
  </si>
  <si>
    <t>место</t>
  </si>
  <si>
    <t>1</t>
  </si>
  <si>
    <t>2</t>
  </si>
  <si>
    <t>3</t>
  </si>
  <si>
    <t>4</t>
  </si>
  <si>
    <t>5</t>
  </si>
  <si>
    <t>6</t>
  </si>
  <si>
    <t>7</t>
  </si>
  <si>
    <t>8</t>
  </si>
  <si>
    <t>Личный зачет. БЕЗЛЕБЕДОЧНЫЕ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</si>
  <si>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</si>
  <si>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</si>
  <si>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</si>
  <si>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</si>
  <si>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</si>
  <si>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</si>
  <si>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</si>
  <si>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</si>
  <si>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</si>
  <si>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</si>
  <si>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</si>
  <si>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</si>
  <si>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</si>
  <si>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</si>
  <si>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Личный зачет. КВАДРО</t>
  </si>
  <si>
    <t>Личный зачет. ЛЕБЕДОЧНЫЕ</t>
  </si>
  <si>
    <t>секция 4</t>
  </si>
  <si>
    <t>секция 5</t>
  </si>
  <si>
    <t>29:18</t>
  </si>
  <si>
    <t>ЭКИПАЖ. БЕЗЛЕБЕДОЧНЫЕ</t>
  </si>
  <si>
    <t>секция 9</t>
  </si>
  <si>
    <t>ЭКИПАЖ. ЛЕБЕДОЧНЫЕ</t>
  </si>
  <si>
    <t>секция 6</t>
  </si>
  <si>
    <t>30:00</t>
  </si>
  <si>
    <t>секция 7</t>
  </si>
  <si>
    <t>секция 8</t>
  </si>
  <si>
    <t>время</t>
  </si>
  <si>
    <t>ЭКИПАЖ. ДЕВОЧКИ</t>
  </si>
  <si>
    <t>Есехин Александр Викторович</t>
  </si>
  <si>
    <t>триал в правом овраге, короткий</t>
  </si>
  <si>
    <t>полоса препятствий, спринт-леман</t>
  </si>
  <si>
    <t>Гребенщиков Дмитрий</t>
  </si>
  <si>
    <t>Дерновский Александр</t>
  </si>
  <si>
    <t>Старт</t>
  </si>
  <si>
    <t>финиш</t>
  </si>
  <si>
    <t>МЕСТО</t>
  </si>
  <si>
    <t>Еремеев Владимир Федорович</t>
  </si>
  <si>
    <t>42:39</t>
  </si>
  <si>
    <t>42:36</t>
  </si>
  <si>
    <t>1:33:12</t>
  </si>
  <si>
    <t>1:24:13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</si>
</sst>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6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46">
    <xf numFmtId="0" fontId="0" fillId="0" borderId="0" xfId="0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ill="1" applyAlignment="1">
      <alignment vertical="center"/>
    </xf>
    <xf numFmtId="49" fontId="5" fillId="0" borderId="0" xfId="1" applyNumberFormat="1" applyFill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left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20" fontId="7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5" fillId="0" borderId="0" xfId="1" applyFont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20" fontId="7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20" fontId="7" fillId="0" borderId="11" xfId="1" applyNumberFormat="1" applyFont="1" applyBorder="1" applyAlignment="1">
      <alignment horizontal="center" vertical="center" wrapText="1"/>
    </xf>
    <xf numFmtId="20" fontId="7" fillId="0" borderId="12" xfId="1" applyNumberFormat="1" applyFont="1" applyBorder="1" applyAlignment="1">
      <alignment horizontal="center" vertical="center"/>
    </xf>
    <xf numFmtId="20" fontId="7" fillId="0" borderId="13" xfId="1" applyNumberFormat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20" fontId="7" fillId="0" borderId="15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20" fontId="7" fillId="0" borderId="11" xfId="1" applyNumberFormat="1" applyFont="1" applyFill="1" applyBorder="1" applyAlignment="1">
      <alignment horizontal="center" vertical="center" wrapText="1"/>
    </xf>
    <xf numFmtId="20" fontId="7" fillId="0" borderId="12" xfId="1" applyNumberFormat="1" applyFont="1" applyFill="1" applyBorder="1" applyAlignment="1">
      <alignment horizontal="center" vertical="center"/>
    </xf>
    <xf numFmtId="20" fontId="7" fillId="0" borderId="4" xfId="1" applyNumberFormat="1" applyFont="1" applyBorder="1" applyAlignment="1">
      <alignment horizontal="center" vertical="center"/>
    </xf>
    <xf numFmtId="20" fontId="7" fillId="0" borderId="17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12" xfId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20" fontId="14" fillId="0" borderId="11" xfId="1" applyNumberFormat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20" fontId="14" fillId="0" borderId="4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20" fontId="7" fillId="0" borderId="12" xfId="1" applyNumberFormat="1" applyFont="1" applyBorder="1" applyAlignment="1">
      <alignment horizontal="center" vertical="center" wrapText="1"/>
    </xf>
    <xf numFmtId="20" fontId="7" fillId="0" borderId="15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20" fontId="7" fillId="0" borderId="14" xfId="1" applyNumberFormat="1" applyFont="1" applyBorder="1" applyAlignment="1">
      <alignment horizontal="center" vertical="center"/>
    </xf>
    <xf numFmtId="46" fontId="7" fillId="0" borderId="11" xfId="1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/>
    </xf>
    <xf numFmtId="20" fontId="7" fillId="0" borderId="11" xfId="1" applyNumberFormat="1" applyFont="1" applyFill="1" applyBorder="1" applyAlignment="1">
      <alignment horizontal="center" vertical="center"/>
    </xf>
    <xf numFmtId="20" fontId="7" fillId="0" borderId="13" xfId="1" applyNumberFormat="1" applyFont="1" applyFill="1" applyBorder="1" applyAlignment="1">
      <alignment horizontal="center" vertical="center" wrapText="1"/>
    </xf>
    <xf numFmtId="20" fontId="7" fillId="0" borderId="14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20" fontId="7" fillId="0" borderId="15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5" fillId="0" borderId="0" xfId="1" applyFill="1" applyAlignment="1">
      <alignment vertical="center" wrapText="1"/>
    </xf>
    <xf numFmtId="0" fontId="12" fillId="0" borderId="0" xfId="1" applyFont="1" applyFill="1" applyAlignment="1">
      <alignment horizontal="center" vertical="center"/>
    </xf>
    <xf numFmtId="49" fontId="12" fillId="0" borderId="0" xfId="1" applyNumberFormat="1" applyFont="1" applyFill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49" fontId="16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vertical="center"/>
    </xf>
    <xf numFmtId="49" fontId="12" fillId="0" borderId="9" xfId="1" applyNumberFormat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vertical="center"/>
    </xf>
    <xf numFmtId="49" fontId="12" fillId="0" borderId="14" xfId="1" applyNumberFormat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vertical="center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49" fontId="12" fillId="0" borderId="26" xfId="1" applyNumberFormat="1" applyFont="1" applyFill="1" applyBorder="1" applyAlignment="1">
      <alignment horizontal="center" vertical="center"/>
    </xf>
    <xf numFmtId="49" fontId="12" fillId="0" borderId="29" xfId="1" applyNumberFormat="1" applyFont="1" applyFill="1" applyBorder="1" applyAlignment="1">
      <alignment horizontal="center" vertical="center"/>
    </xf>
    <xf numFmtId="49" fontId="12" fillId="0" borderId="31" xfId="1" applyNumberFormat="1" applyFont="1" applyFill="1" applyBorder="1" applyAlignment="1">
      <alignment horizontal="center" vertical="center"/>
    </xf>
    <xf numFmtId="164" fontId="12" fillId="0" borderId="27" xfId="1" applyNumberFormat="1" applyFont="1" applyFill="1" applyBorder="1" applyAlignment="1">
      <alignment horizontal="center" vertical="center"/>
    </xf>
    <xf numFmtId="164" fontId="12" fillId="0" borderId="25" xfId="1" applyNumberFormat="1" applyFont="1" applyFill="1" applyBorder="1" applyAlignment="1">
      <alignment horizontal="center" vertical="center"/>
    </xf>
    <xf numFmtId="164" fontId="12" fillId="0" borderId="32" xfId="1" applyNumberFormat="1" applyFont="1" applyFill="1" applyBorder="1" applyAlignment="1">
      <alignment horizontal="center" vertical="center"/>
    </xf>
    <xf numFmtId="49" fontId="12" fillId="0" borderId="28" xfId="1" applyNumberFormat="1" applyFont="1" applyFill="1" applyBorder="1" applyAlignment="1">
      <alignment horizontal="center" vertical="center"/>
    </xf>
    <xf numFmtId="49" fontId="12" fillId="0" borderId="30" xfId="1" applyNumberFormat="1" applyFont="1" applyFill="1" applyBorder="1" applyAlignment="1">
      <alignment horizontal="center" vertical="center"/>
    </xf>
    <xf numFmtId="49" fontId="12" fillId="0" borderId="33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6;&#1085;&#1089;\Downloads\SEKRETAR_ST_SFO_av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М/Ж_4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P46">
            <v>2</v>
          </cell>
          <cell r="Q46">
            <v>3</v>
          </cell>
        </row>
        <row r="47">
          <cell r="P47">
            <v>2</v>
          </cell>
          <cell r="Q47">
            <v>3</v>
          </cell>
        </row>
        <row r="48">
          <cell r="P48">
            <v>2</v>
          </cell>
          <cell r="Q48">
            <v>3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16">
          <cell r="F116" t="str">
            <v>м</v>
          </cell>
        </row>
        <row r="117">
          <cell r="C117" t="str">
            <v>б/р</v>
          </cell>
          <cell r="F117" t="str">
            <v>ж</v>
          </cell>
        </row>
        <row r="118">
          <cell r="C118" t="str">
            <v>3ю</v>
          </cell>
        </row>
        <row r="119">
          <cell r="C119" t="str">
            <v>2ю</v>
          </cell>
        </row>
        <row r="120">
          <cell r="C120" t="str">
            <v>1ю</v>
          </cell>
        </row>
        <row r="121">
          <cell r="C121" t="str">
            <v>III</v>
          </cell>
        </row>
        <row r="122">
          <cell r="C122" t="str">
            <v>II</v>
          </cell>
        </row>
        <row r="123">
          <cell r="C123" t="str">
            <v>I</v>
          </cell>
        </row>
        <row r="124">
          <cell r="C124" t="str">
            <v>КМС</v>
          </cell>
        </row>
        <row r="125">
          <cell r="C125" t="str">
            <v>МС</v>
          </cell>
        </row>
        <row r="126">
          <cell r="C126">
            <v>3</v>
          </cell>
        </row>
        <row r="127">
          <cell r="C127">
            <v>2</v>
          </cell>
        </row>
        <row r="128">
          <cell r="C1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Layout" zoomScale="80" zoomScaleNormal="100" zoomScalePageLayoutView="80" workbookViewId="0">
      <selection activeCell="B14" sqref="B14"/>
    </sheetView>
  </sheetViews>
  <sheetFormatPr defaultRowHeight="15" x14ac:dyDescent="0.25"/>
  <cols>
    <col min="1" max="1" width="13.140625" style="4" customWidth="1"/>
    <col min="2" max="2" width="13.7109375" style="4" customWidth="1"/>
    <col min="3" max="11" width="12.5703125" style="4" customWidth="1"/>
    <col min="12" max="16384" width="9.140625" style="4"/>
  </cols>
  <sheetData>
    <row r="1" spans="1:11" ht="15.75" x14ac:dyDescent="0.25">
      <c r="A1" s="110" t="s">
        <v>40</v>
      </c>
      <c r="B1" s="111"/>
      <c r="C1" s="18">
        <v>1</v>
      </c>
      <c r="D1" s="18">
        <v>2</v>
      </c>
      <c r="E1" s="2">
        <v>3</v>
      </c>
      <c r="F1" s="2">
        <v>4</v>
      </c>
      <c r="G1" s="3">
        <v>5</v>
      </c>
      <c r="H1" s="19">
        <v>6</v>
      </c>
      <c r="I1" s="19">
        <v>7</v>
      </c>
      <c r="J1" s="19">
        <v>8</v>
      </c>
      <c r="K1" s="2">
        <v>9</v>
      </c>
    </row>
    <row r="2" spans="1:11" ht="63" customHeight="1" x14ac:dyDescent="0.25">
      <c r="A2" s="112" t="s">
        <v>26</v>
      </c>
      <c r="B2" s="112"/>
      <c r="C2" s="5" t="s">
        <v>14</v>
      </c>
      <c r="D2" s="5" t="s">
        <v>0</v>
      </c>
      <c r="E2" s="5" t="s">
        <v>15</v>
      </c>
      <c r="F2" s="5" t="s">
        <v>16</v>
      </c>
      <c r="G2" s="5" t="s">
        <v>37</v>
      </c>
      <c r="H2" s="5" t="s">
        <v>38</v>
      </c>
      <c r="I2" s="5" t="s">
        <v>17</v>
      </c>
      <c r="J2" s="5" t="s">
        <v>348</v>
      </c>
      <c r="K2" s="5" t="s">
        <v>349</v>
      </c>
    </row>
    <row r="3" spans="1:11" s="9" customFormat="1" x14ac:dyDescent="0.25">
      <c r="A3" s="112"/>
      <c r="B3" s="112"/>
      <c r="C3" s="8" t="s">
        <v>11</v>
      </c>
      <c r="D3" s="8" t="s">
        <v>11</v>
      </c>
      <c r="E3" s="8" t="s">
        <v>11</v>
      </c>
      <c r="F3" s="8" t="s">
        <v>12</v>
      </c>
      <c r="G3" s="8" t="s">
        <v>19</v>
      </c>
      <c r="H3" s="8" t="s">
        <v>18</v>
      </c>
      <c r="I3" s="8" t="s">
        <v>18</v>
      </c>
      <c r="J3" s="8" t="s">
        <v>18</v>
      </c>
      <c r="K3" s="8" t="s">
        <v>12</v>
      </c>
    </row>
    <row r="4" spans="1:11" ht="18.75" x14ac:dyDescent="0.25">
      <c r="A4" s="1" t="s">
        <v>1</v>
      </c>
      <c r="B4" s="6" t="s">
        <v>27</v>
      </c>
      <c r="C4" s="7" t="s">
        <v>20</v>
      </c>
      <c r="D4" s="7" t="s">
        <v>20</v>
      </c>
      <c r="E4" s="7"/>
      <c r="F4" s="7"/>
      <c r="G4" s="7"/>
      <c r="H4" s="7"/>
      <c r="I4" s="7"/>
      <c r="J4" s="1"/>
      <c r="K4" s="7"/>
    </row>
    <row r="5" spans="1:11" ht="18.75" x14ac:dyDescent="0.25">
      <c r="A5" s="1" t="s">
        <v>10</v>
      </c>
      <c r="B5" s="6" t="s">
        <v>27</v>
      </c>
      <c r="C5" s="7" t="s">
        <v>20</v>
      </c>
      <c r="D5" s="7" t="s">
        <v>20</v>
      </c>
      <c r="E5" s="7" t="s">
        <v>20</v>
      </c>
      <c r="F5" s="7"/>
      <c r="G5" s="7"/>
      <c r="H5" s="7"/>
      <c r="I5" s="7"/>
      <c r="J5" s="1"/>
      <c r="K5" s="7"/>
    </row>
    <row r="6" spans="1:11" ht="18.75" x14ac:dyDescent="0.25">
      <c r="A6" s="1" t="s">
        <v>7</v>
      </c>
      <c r="B6" s="6" t="s">
        <v>27</v>
      </c>
      <c r="C6" s="7" t="s">
        <v>20</v>
      </c>
      <c r="D6" s="7" t="s">
        <v>20</v>
      </c>
      <c r="E6" s="7" t="s">
        <v>20</v>
      </c>
      <c r="F6" s="7"/>
      <c r="G6" s="7"/>
      <c r="H6" s="7"/>
      <c r="I6" s="7"/>
      <c r="J6" s="1"/>
      <c r="K6" s="7"/>
    </row>
    <row r="7" spans="1:11" ht="18.75" x14ac:dyDescent="0.25">
      <c r="A7" s="1" t="s">
        <v>8</v>
      </c>
      <c r="B7" s="6" t="s">
        <v>27</v>
      </c>
      <c r="C7" s="7" t="s">
        <v>20</v>
      </c>
      <c r="D7" s="7" t="s">
        <v>20</v>
      </c>
      <c r="E7" s="7" t="s">
        <v>20</v>
      </c>
      <c r="F7" s="7"/>
      <c r="G7" s="7" t="s">
        <v>20</v>
      </c>
      <c r="H7" s="7"/>
      <c r="I7" s="7"/>
      <c r="J7" s="1"/>
      <c r="K7" s="7"/>
    </row>
    <row r="8" spans="1:11" s="20" customFormat="1" ht="18.75" x14ac:dyDescent="0.25">
      <c r="A8" s="80" t="s">
        <v>2</v>
      </c>
      <c r="B8" s="81" t="s">
        <v>27</v>
      </c>
      <c r="C8" s="82" t="s">
        <v>20</v>
      </c>
      <c r="D8" s="82" t="s">
        <v>20</v>
      </c>
      <c r="E8" s="82" t="s">
        <v>20</v>
      </c>
      <c r="F8" s="82"/>
      <c r="G8" s="82" t="s">
        <v>20</v>
      </c>
      <c r="H8" s="82" t="s">
        <v>20</v>
      </c>
      <c r="I8" s="82"/>
      <c r="J8" s="80"/>
      <c r="K8" s="82"/>
    </row>
    <row r="9" spans="1:11" ht="18.75" x14ac:dyDescent="0.25">
      <c r="A9" s="1" t="s">
        <v>10</v>
      </c>
      <c r="B9" s="6" t="s">
        <v>31</v>
      </c>
      <c r="C9" s="7"/>
      <c r="D9" s="7"/>
      <c r="E9" s="7"/>
      <c r="F9" s="7" t="s">
        <v>20</v>
      </c>
      <c r="G9" s="7"/>
      <c r="H9" s="7"/>
      <c r="I9" s="7"/>
      <c r="J9" s="1"/>
      <c r="K9" s="7" t="s">
        <v>20</v>
      </c>
    </row>
    <row r="10" spans="1:11" ht="18.75" x14ac:dyDescent="0.25">
      <c r="A10" s="1" t="s">
        <v>7</v>
      </c>
      <c r="B10" s="6" t="s">
        <v>31</v>
      </c>
      <c r="C10" s="7"/>
      <c r="D10" s="7"/>
      <c r="E10" s="7"/>
      <c r="F10" s="7" t="s">
        <v>20</v>
      </c>
      <c r="G10" s="7"/>
      <c r="H10" s="7"/>
      <c r="I10" s="7"/>
      <c r="J10" s="1"/>
      <c r="K10" s="7" t="s">
        <v>20</v>
      </c>
    </row>
    <row r="11" spans="1:11" ht="18.75" x14ac:dyDescent="0.25">
      <c r="A11" s="1" t="s">
        <v>8</v>
      </c>
      <c r="B11" s="6" t="s">
        <v>31</v>
      </c>
      <c r="C11" s="7"/>
      <c r="D11" s="7"/>
      <c r="E11" s="7"/>
      <c r="F11" s="7" t="s">
        <v>20</v>
      </c>
      <c r="G11" s="7"/>
      <c r="H11" s="7" t="s">
        <v>20</v>
      </c>
      <c r="I11" s="7" t="s">
        <v>20</v>
      </c>
      <c r="J11" s="7" t="s">
        <v>20</v>
      </c>
      <c r="K11" s="7" t="s">
        <v>20</v>
      </c>
    </row>
    <row r="12" spans="1:11" ht="18.75" x14ac:dyDescent="0.25">
      <c r="A12" s="1"/>
      <c r="B12" s="1"/>
      <c r="C12" s="7"/>
      <c r="D12" s="7"/>
      <c r="E12" s="7"/>
      <c r="F12" s="7"/>
      <c r="G12" s="7"/>
      <c r="H12" s="7"/>
      <c r="I12" s="7"/>
      <c r="J12" s="1"/>
      <c r="K12" s="7"/>
    </row>
    <row r="13" spans="1:11" ht="18.75" x14ac:dyDescent="0.25">
      <c r="A13" s="1" t="s">
        <v>4</v>
      </c>
      <c r="B13" s="6" t="s">
        <v>5</v>
      </c>
      <c r="C13" s="7" t="s">
        <v>20</v>
      </c>
      <c r="D13" s="7" t="s">
        <v>20</v>
      </c>
      <c r="E13" s="7" t="s">
        <v>20</v>
      </c>
      <c r="F13" s="7"/>
      <c r="G13" s="7"/>
      <c r="H13" s="7"/>
      <c r="I13" s="7"/>
      <c r="J13" s="1"/>
      <c r="K13" s="7"/>
    </row>
    <row r="14" spans="1:11" ht="18.75" x14ac:dyDescent="0.25">
      <c r="A14" s="1" t="s">
        <v>4</v>
      </c>
      <c r="B14" s="6" t="s">
        <v>31</v>
      </c>
      <c r="C14" s="7"/>
      <c r="D14" s="7"/>
      <c r="E14" s="7"/>
      <c r="F14" s="7" t="s">
        <v>20</v>
      </c>
      <c r="G14" s="7"/>
      <c r="H14" s="7"/>
      <c r="I14" s="7"/>
      <c r="J14" s="1"/>
      <c r="K14" s="7" t="s">
        <v>20</v>
      </c>
    </row>
    <row r="15" spans="1:11" ht="18.75" x14ac:dyDescent="0.25">
      <c r="A15" s="6" t="s">
        <v>3</v>
      </c>
      <c r="B15" s="6" t="s">
        <v>5</v>
      </c>
      <c r="C15" s="7" t="s">
        <v>20</v>
      </c>
      <c r="D15" s="7" t="s">
        <v>20</v>
      </c>
      <c r="E15" s="7" t="s">
        <v>20</v>
      </c>
      <c r="F15" s="7"/>
      <c r="G15" s="7" t="s">
        <v>20</v>
      </c>
      <c r="H15" s="7"/>
      <c r="I15" s="7"/>
      <c r="J15" s="7"/>
      <c r="K15" s="7"/>
    </row>
    <row r="16" spans="1:11" ht="18.75" x14ac:dyDescent="0.25">
      <c r="A16" s="6" t="s">
        <v>3</v>
      </c>
      <c r="B16" s="6" t="s">
        <v>31</v>
      </c>
      <c r="C16" s="1"/>
      <c r="D16" s="1"/>
      <c r="E16" s="1"/>
      <c r="F16" s="7" t="s">
        <v>20</v>
      </c>
      <c r="G16" s="7"/>
      <c r="H16" s="7" t="s">
        <v>20</v>
      </c>
      <c r="I16" s="7" t="s">
        <v>20</v>
      </c>
      <c r="J16" s="7" t="s">
        <v>20</v>
      </c>
      <c r="K16" s="7" t="s">
        <v>39</v>
      </c>
    </row>
  </sheetData>
  <mergeCells count="2">
    <mergeCell ref="A1:B1"/>
    <mergeCell ref="A2:B3"/>
  </mergeCells>
  <pageMargins left="0.27559055118110237" right="0.31496062992125984" top="0.27559055118110237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90" zoomScaleNormal="90" zoomScalePageLayoutView="90" workbookViewId="0">
      <selection activeCell="C9" sqref="C9"/>
    </sheetView>
  </sheetViews>
  <sheetFormatPr defaultColWidth="9.140625" defaultRowHeight="24" customHeight="1" x14ac:dyDescent="0.25"/>
  <cols>
    <col min="1" max="2" width="9" style="12" customWidth="1"/>
    <col min="3" max="3" width="33.140625" style="12" customWidth="1"/>
    <col min="4" max="4" width="4.85546875" style="12" customWidth="1"/>
    <col min="5" max="5" width="6" style="11" customWidth="1"/>
    <col min="6" max="7" width="6" style="12" customWidth="1"/>
    <col min="8" max="18" width="6" style="10" customWidth="1"/>
    <col min="19" max="16384" width="9.140625" style="10"/>
  </cols>
  <sheetData>
    <row r="1" spans="1:23" ht="24" customHeight="1" thickBot="1" x14ac:dyDescent="0.3">
      <c r="A1" s="16" t="s">
        <v>346</v>
      </c>
      <c r="B1" s="16"/>
      <c r="C1" s="16"/>
      <c r="D1" s="16"/>
      <c r="E1" s="15"/>
      <c r="G1" s="14"/>
    </row>
    <row r="2" spans="1:23" ht="24" customHeight="1" x14ac:dyDescent="0.25">
      <c r="A2" s="113" t="s">
        <v>26</v>
      </c>
      <c r="B2" s="113" t="s">
        <v>25</v>
      </c>
      <c r="C2" s="113" t="s">
        <v>24</v>
      </c>
      <c r="D2" s="114" t="s">
        <v>284</v>
      </c>
      <c r="E2" s="115" t="s">
        <v>335</v>
      </c>
      <c r="F2" s="116"/>
      <c r="G2" s="116"/>
      <c r="H2" s="116"/>
      <c r="I2" s="116"/>
      <c r="J2" s="117"/>
      <c r="K2" s="122" t="s">
        <v>339</v>
      </c>
      <c r="L2" s="123"/>
      <c r="M2" s="123"/>
      <c r="N2" s="124"/>
      <c r="O2" s="118" t="s">
        <v>308</v>
      </c>
      <c r="P2" s="119"/>
    </row>
    <row r="3" spans="1:23" s="17" customFormat="1" ht="18" customHeight="1" x14ac:dyDescent="0.25">
      <c r="A3" s="113"/>
      <c r="B3" s="113"/>
      <c r="C3" s="113"/>
      <c r="D3" s="114"/>
      <c r="E3" s="120" t="s">
        <v>23</v>
      </c>
      <c r="F3" s="113" t="s">
        <v>22</v>
      </c>
      <c r="G3" s="113"/>
      <c r="H3" s="113"/>
      <c r="I3" s="113"/>
      <c r="J3" s="121" t="s">
        <v>21</v>
      </c>
      <c r="K3" s="120" t="s">
        <v>23</v>
      </c>
      <c r="L3" s="113" t="s">
        <v>30</v>
      </c>
      <c r="M3" s="113"/>
      <c r="N3" s="121" t="s">
        <v>21</v>
      </c>
      <c r="O3" s="120" t="s">
        <v>23</v>
      </c>
      <c r="P3" s="121" t="s">
        <v>309</v>
      </c>
    </row>
    <row r="4" spans="1:23" ht="76.5" customHeight="1" x14ac:dyDescent="0.25">
      <c r="A4" s="113"/>
      <c r="B4" s="113"/>
      <c r="C4" s="113"/>
      <c r="D4" s="114"/>
      <c r="E4" s="120"/>
      <c r="F4" s="69" t="s">
        <v>32</v>
      </c>
      <c r="G4" s="69" t="s">
        <v>33</v>
      </c>
      <c r="H4" s="69" t="s">
        <v>35</v>
      </c>
      <c r="I4" s="69" t="s">
        <v>36</v>
      </c>
      <c r="J4" s="121"/>
      <c r="K4" s="120"/>
      <c r="L4" s="69" t="s">
        <v>33</v>
      </c>
      <c r="M4" s="69" t="s">
        <v>36</v>
      </c>
      <c r="N4" s="121"/>
      <c r="O4" s="120"/>
      <c r="P4" s="121"/>
    </row>
    <row r="5" spans="1:23" ht="15" customHeight="1" x14ac:dyDescent="0.25">
      <c r="A5" s="13" t="s">
        <v>141</v>
      </c>
      <c r="B5" s="13" t="s">
        <v>172</v>
      </c>
      <c r="C5" s="29" t="s">
        <v>173</v>
      </c>
      <c r="D5" s="40">
        <v>2</v>
      </c>
      <c r="E5" s="43">
        <v>3.125E-2</v>
      </c>
      <c r="F5" s="13"/>
      <c r="G5" s="13"/>
      <c r="H5" s="13"/>
      <c r="I5" s="13"/>
      <c r="J5" s="44">
        <f>SUM(D5:I5)</f>
        <v>2.03125</v>
      </c>
      <c r="K5" s="43">
        <v>4.0972222222222222E-2</v>
      </c>
      <c r="L5" s="13"/>
      <c r="M5" s="13"/>
      <c r="N5" s="44">
        <v>3.8194444444444441E-2</v>
      </c>
      <c r="O5" s="43">
        <f t="shared" ref="O5:O11" si="0">J5+N5</f>
        <v>2.0694444444444446</v>
      </c>
      <c r="P5" s="62">
        <v>1</v>
      </c>
    </row>
    <row r="6" spans="1:23" ht="15" customHeight="1" x14ac:dyDescent="0.25">
      <c r="A6" s="13" t="s">
        <v>162</v>
      </c>
      <c r="B6" s="13" t="s">
        <v>164</v>
      </c>
      <c r="C6" s="29" t="s">
        <v>165</v>
      </c>
      <c r="D6" s="40">
        <v>3</v>
      </c>
      <c r="E6" s="43">
        <v>6.5277777777777782E-2</v>
      </c>
      <c r="F6" s="13"/>
      <c r="G6" s="13"/>
      <c r="H6" s="13"/>
      <c r="I6" s="13"/>
      <c r="J6" s="44">
        <f>SUM(D6:I6)</f>
        <v>3.0652777777777778</v>
      </c>
      <c r="K6" s="43">
        <v>4.9999999999999996E-2</v>
      </c>
      <c r="L6" s="13"/>
      <c r="M6" s="13"/>
      <c r="N6" s="44">
        <v>4.9999999999999996E-2</v>
      </c>
      <c r="O6" s="43">
        <f t="shared" si="0"/>
        <v>3.1152777777777776</v>
      </c>
      <c r="P6" s="62">
        <v>2</v>
      </c>
    </row>
    <row r="7" spans="1:23" ht="15" customHeight="1" x14ac:dyDescent="0.25">
      <c r="A7" s="13" t="s">
        <v>154</v>
      </c>
      <c r="B7" s="13" t="s">
        <v>154</v>
      </c>
      <c r="C7" s="29" t="s">
        <v>155</v>
      </c>
      <c r="D7" s="13">
        <v>2</v>
      </c>
      <c r="E7" s="43">
        <v>6.1805555555555558E-2</v>
      </c>
      <c r="F7" s="13"/>
      <c r="G7" s="13"/>
      <c r="H7" s="30">
        <v>2.0833333333333332E-2</v>
      </c>
      <c r="I7" s="13"/>
      <c r="J7" s="44">
        <f>SUM(D7:I7)</f>
        <v>2.0826388888888889</v>
      </c>
      <c r="K7" s="43">
        <v>4.7916666666666663E-2</v>
      </c>
      <c r="L7" s="13"/>
      <c r="M7" s="13"/>
      <c r="N7" s="44">
        <v>4.7916666666666663E-2</v>
      </c>
      <c r="O7" s="43">
        <f t="shared" si="0"/>
        <v>2.1305555555555555</v>
      </c>
      <c r="P7" s="83">
        <v>3</v>
      </c>
      <c r="Q7" s="38"/>
      <c r="R7" s="38"/>
      <c r="S7" s="38"/>
      <c r="T7" s="38"/>
      <c r="U7" s="38"/>
      <c r="V7" s="38"/>
      <c r="W7" s="38"/>
    </row>
    <row r="8" spans="1:23" ht="15" customHeight="1" x14ac:dyDescent="0.25">
      <c r="A8" s="13" t="s">
        <v>170</v>
      </c>
      <c r="B8" s="13" t="s">
        <v>184</v>
      </c>
      <c r="C8" s="29" t="s">
        <v>182</v>
      </c>
      <c r="D8" s="40" t="s">
        <v>42</v>
      </c>
      <c r="E8" s="43">
        <v>6.1111111111111116E-2</v>
      </c>
      <c r="F8" s="30">
        <v>4.1666666666666664E-2</v>
      </c>
      <c r="G8" s="13"/>
      <c r="H8" s="13"/>
      <c r="I8" s="13"/>
      <c r="J8" s="44">
        <f>SUM(D8:I8)</f>
        <v>0.10277777777777777</v>
      </c>
      <c r="K8" s="43">
        <v>4.5833333333333337E-2</v>
      </c>
      <c r="L8" s="13"/>
      <c r="M8" s="13"/>
      <c r="N8" s="44">
        <v>4.5833333333333337E-2</v>
      </c>
      <c r="O8" s="43">
        <f t="shared" si="0"/>
        <v>0.14861111111111111</v>
      </c>
      <c r="P8" s="62">
        <v>4</v>
      </c>
    </row>
    <row r="9" spans="1:23" ht="15" customHeight="1" x14ac:dyDescent="0.25">
      <c r="A9" s="13" t="s">
        <v>158</v>
      </c>
      <c r="B9" s="13" t="s">
        <v>137</v>
      </c>
      <c r="C9" s="29" t="s">
        <v>156</v>
      </c>
      <c r="D9" s="40" t="s">
        <v>42</v>
      </c>
      <c r="E9" s="43">
        <v>5.7638888888888885E-2</v>
      </c>
      <c r="F9" s="13"/>
      <c r="G9" s="13"/>
      <c r="H9" s="13"/>
      <c r="I9" s="30"/>
      <c r="J9" s="44">
        <f>SUM(D9:I9)</f>
        <v>5.7638888888888885E-2</v>
      </c>
      <c r="K9" s="43">
        <v>0.1013888888888889</v>
      </c>
      <c r="L9" s="13"/>
      <c r="M9" s="30"/>
      <c r="N9" s="44">
        <v>0.1013888888888889</v>
      </c>
      <c r="O9" s="43">
        <f t="shared" si="0"/>
        <v>0.1590277777777778</v>
      </c>
      <c r="P9" s="62">
        <v>5</v>
      </c>
    </row>
    <row r="10" spans="1:23" ht="15" customHeight="1" x14ac:dyDescent="0.25">
      <c r="A10" s="13" t="s">
        <v>262</v>
      </c>
      <c r="B10" s="13" t="s">
        <v>261</v>
      </c>
      <c r="C10" s="29" t="s">
        <v>263</v>
      </c>
      <c r="D10" s="40">
        <v>3</v>
      </c>
      <c r="E10" s="43"/>
      <c r="F10" s="13"/>
      <c r="G10" s="13"/>
      <c r="H10" s="13"/>
      <c r="I10" s="13"/>
      <c r="J10" s="44">
        <v>0.41666666666666669</v>
      </c>
      <c r="K10" s="43">
        <v>3.9583333333333331E-2</v>
      </c>
      <c r="L10" s="13"/>
      <c r="M10" s="30">
        <v>2.0833333333333332E-2</v>
      </c>
      <c r="N10" s="44">
        <v>6.041666666666666E-2</v>
      </c>
      <c r="O10" s="43">
        <f t="shared" si="0"/>
        <v>0.47708333333333336</v>
      </c>
      <c r="P10" s="62">
        <v>6</v>
      </c>
    </row>
    <row r="11" spans="1:23" ht="15" customHeight="1" thickBot="1" x14ac:dyDescent="0.3">
      <c r="A11" s="13" t="s">
        <v>194</v>
      </c>
      <c r="B11" s="13" t="s">
        <v>193</v>
      </c>
      <c r="C11" s="29" t="s">
        <v>298</v>
      </c>
      <c r="D11" s="40" t="s">
        <v>42</v>
      </c>
      <c r="E11" s="45">
        <v>6.3194444444444442E-2</v>
      </c>
      <c r="F11" s="46"/>
      <c r="G11" s="46"/>
      <c r="H11" s="84"/>
      <c r="I11" s="46"/>
      <c r="J11" s="47">
        <f>SUM(D11:I11)</f>
        <v>6.3194444444444442E-2</v>
      </c>
      <c r="K11" s="45"/>
      <c r="L11" s="84"/>
      <c r="M11" s="84"/>
      <c r="N11" s="47">
        <v>0.41666666666666669</v>
      </c>
      <c r="O11" s="45">
        <f t="shared" si="0"/>
        <v>0.47986111111111113</v>
      </c>
      <c r="P11" s="63">
        <v>7</v>
      </c>
    </row>
  </sheetData>
  <sortState ref="A5:W11">
    <sortCondition ref="P5:P11"/>
  </sortState>
  <mergeCells count="15">
    <mergeCell ref="O2:P2"/>
    <mergeCell ref="E3:E4"/>
    <mergeCell ref="F3:I3"/>
    <mergeCell ref="J3:J4"/>
    <mergeCell ref="K3:K4"/>
    <mergeCell ref="L3:M3"/>
    <mergeCell ref="N3:N4"/>
    <mergeCell ref="O3:O4"/>
    <mergeCell ref="P3:P4"/>
    <mergeCell ref="K2:N2"/>
    <mergeCell ref="A2:A4"/>
    <mergeCell ref="B2:B4"/>
    <mergeCell ref="C2:C4"/>
    <mergeCell ref="D2:D4"/>
    <mergeCell ref="E2:J2"/>
  </mergeCells>
  <pageMargins left="0.19685039370078741" right="0.15748031496062992" top="0.23622047244094491" bottom="0.36458333333333331" header="0.31496062992125984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opLeftCell="A4" zoomScale="90" zoomScaleNormal="90" zoomScalePageLayoutView="90" workbookViewId="0">
      <selection activeCell="D27" sqref="D27"/>
    </sheetView>
  </sheetViews>
  <sheetFormatPr defaultColWidth="9.140625" defaultRowHeight="24" customHeight="1" x14ac:dyDescent="0.25"/>
  <cols>
    <col min="1" max="2" width="9" style="12" customWidth="1"/>
    <col min="3" max="3" width="35.42578125" style="12" customWidth="1"/>
    <col min="4" max="4" width="4.85546875" style="12" customWidth="1"/>
    <col min="5" max="5" width="6" style="11" customWidth="1"/>
    <col min="6" max="7" width="6" style="12" customWidth="1"/>
    <col min="8" max="17" width="6" style="10" customWidth="1"/>
    <col min="18" max="16384" width="9.140625" style="10"/>
  </cols>
  <sheetData>
    <row r="1" spans="1:24" ht="24" customHeight="1" thickBot="1" x14ac:dyDescent="0.3">
      <c r="A1" s="16" t="s">
        <v>338</v>
      </c>
      <c r="B1" s="16"/>
      <c r="C1" s="16"/>
      <c r="D1" s="16"/>
      <c r="E1" s="15"/>
      <c r="G1" s="14"/>
    </row>
    <row r="2" spans="1:24" ht="24" customHeight="1" x14ac:dyDescent="0.25">
      <c r="A2" s="113" t="s">
        <v>26</v>
      </c>
      <c r="B2" s="113" t="s">
        <v>25</v>
      </c>
      <c r="C2" s="113" t="s">
        <v>24</v>
      </c>
      <c r="D2" s="114" t="s">
        <v>284</v>
      </c>
      <c r="E2" s="118" t="s">
        <v>335</v>
      </c>
      <c r="F2" s="125"/>
      <c r="G2" s="125"/>
      <c r="H2" s="125"/>
      <c r="I2" s="125"/>
      <c r="J2" s="126"/>
      <c r="K2" s="127" t="s">
        <v>339</v>
      </c>
      <c r="L2" s="128"/>
      <c r="M2" s="128"/>
      <c r="N2" s="129"/>
      <c r="O2" s="118" t="s">
        <v>308</v>
      </c>
      <c r="P2" s="119"/>
    </row>
    <row r="3" spans="1:24" s="17" customFormat="1" ht="18" customHeight="1" x14ac:dyDescent="0.25">
      <c r="A3" s="113"/>
      <c r="B3" s="113"/>
      <c r="C3" s="113"/>
      <c r="D3" s="114"/>
      <c r="E3" s="120" t="s">
        <v>23</v>
      </c>
      <c r="F3" s="113" t="s">
        <v>22</v>
      </c>
      <c r="G3" s="113"/>
      <c r="H3" s="113"/>
      <c r="I3" s="113"/>
      <c r="J3" s="114" t="s">
        <v>21</v>
      </c>
      <c r="K3" s="120" t="s">
        <v>23</v>
      </c>
      <c r="L3" s="113" t="s">
        <v>30</v>
      </c>
      <c r="M3" s="113"/>
      <c r="N3" s="114" t="s">
        <v>21</v>
      </c>
      <c r="O3" s="120" t="s">
        <v>23</v>
      </c>
      <c r="P3" s="121" t="s">
        <v>309</v>
      </c>
    </row>
    <row r="4" spans="1:24" ht="76.5" customHeight="1" x14ac:dyDescent="0.25">
      <c r="A4" s="113"/>
      <c r="B4" s="113"/>
      <c r="C4" s="113"/>
      <c r="D4" s="114"/>
      <c r="E4" s="120"/>
      <c r="F4" s="21" t="s">
        <v>32</v>
      </c>
      <c r="G4" s="21" t="s">
        <v>33</v>
      </c>
      <c r="H4" s="21" t="s">
        <v>35</v>
      </c>
      <c r="I4" s="21" t="s">
        <v>36</v>
      </c>
      <c r="J4" s="114"/>
      <c r="K4" s="120"/>
      <c r="L4" s="21" t="s">
        <v>33</v>
      </c>
      <c r="M4" s="21" t="s">
        <v>36</v>
      </c>
      <c r="N4" s="114"/>
      <c r="O4" s="120"/>
      <c r="P4" s="121"/>
    </row>
    <row r="5" spans="1:24" ht="10.5" customHeight="1" x14ac:dyDescent="0.25">
      <c r="A5" s="21"/>
      <c r="B5" s="21"/>
      <c r="C5" s="21"/>
      <c r="D5" s="34"/>
      <c r="E5" s="41"/>
      <c r="F5" s="21"/>
      <c r="G5" s="21"/>
      <c r="H5" s="21"/>
      <c r="I5" s="21"/>
      <c r="J5" s="34"/>
      <c r="K5" s="41"/>
      <c r="L5" s="21"/>
      <c r="M5" s="21"/>
      <c r="N5" s="34"/>
      <c r="O5" s="41"/>
      <c r="P5" s="42"/>
    </row>
    <row r="6" spans="1:24" ht="15" customHeight="1" x14ac:dyDescent="0.25">
      <c r="A6" s="13" t="s">
        <v>211</v>
      </c>
      <c r="B6" s="13" t="s">
        <v>213</v>
      </c>
      <c r="C6" s="29" t="s">
        <v>212</v>
      </c>
      <c r="D6" s="40">
        <v>2</v>
      </c>
      <c r="E6" s="43">
        <v>2.4305555555555556E-2</v>
      </c>
      <c r="F6" s="13"/>
      <c r="G6" s="13"/>
      <c r="H6" s="13"/>
      <c r="I6" s="30"/>
      <c r="J6" s="53">
        <f t="shared" ref="J6:J21" si="0">SUM(D6:I6)</f>
        <v>2.0243055555555554</v>
      </c>
      <c r="K6" s="43">
        <v>3.7499999999999999E-2</v>
      </c>
      <c r="L6" s="13"/>
      <c r="M6" s="13"/>
      <c r="N6" s="53">
        <v>3.7499999999999999E-2</v>
      </c>
      <c r="O6" s="43">
        <f t="shared" ref="O6:O22" si="1">J6+N6</f>
        <v>2.0618055555555554</v>
      </c>
      <c r="P6" s="62">
        <v>1</v>
      </c>
      <c r="X6" s="33"/>
    </row>
    <row r="7" spans="1:24" ht="15" customHeight="1" x14ac:dyDescent="0.25">
      <c r="A7" s="13" t="s">
        <v>279</v>
      </c>
      <c r="B7" s="13" t="s">
        <v>278</v>
      </c>
      <c r="C7" s="29" t="s">
        <v>277</v>
      </c>
      <c r="D7" s="40">
        <v>2</v>
      </c>
      <c r="E7" s="43">
        <v>2.6388888888888889E-2</v>
      </c>
      <c r="F7" s="13"/>
      <c r="G7" s="13"/>
      <c r="H7" s="13"/>
      <c r="I7" s="13"/>
      <c r="J7" s="53">
        <f t="shared" si="0"/>
        <v>2.026388888888889</v>
      </c>
      <c r="K7" s="43">
        <v>4.2361111111111106E-2</v>
      </c>
      <c r="L7" s="13"/>
      <c r="M7" s="13"/>
      <c r="N7" s="53">
        <v>4.2361111111111106E-2</v>
      </c>
      <c r="O7" s="43">
        <f t="shared" si="1"/>
        <v>2.0687500000000001</v>
      </c>
      <c r="P7" s="62">
        <v>2</v>
      </c>
    </row>
    <row r="8" spans="1:24" ht="15" customHeight="1" x14ac:dyDescent="0.25">
      <c r="A8" s="13" t="s">
        <v>215</v>
      </c>
      <c r="B8" s="13" t="s">
        <v>214</v>
      </c>
      <c r="C8" s="29" t="s">
        <v>216</v>
      </c>
      <c r="D8" s="40">
        <v>3</v>
      </c>
      <c r="E8" s="43">
        <v>4.3055555555555562E-2</v>
      </c>
      <c r="F8" s="13"/>
      <c r="G8" s="13"/>
      <c r="H8" s="13"/>
      <c r="I8" s="13"/>
      <c r="J8" s="53">
        <f t="shared" si="0"/>
        <v>3.0430555555555556</v>
      </c>
      <c r="K8" s="43">
        <v>3.4027777777777775E-2</v>
      </c>
      <c r="L8" s="13"/>
      <c r="M8" s="30"/>
      <c r="N8" s="53">
        <v>3.4027777777777775E-2</v>
      </c>
      <c r="O8" s="43">
        <f t="shared" si="1"/>
        <v>3.0770833333333334</v>
      </c>
      <c r="P8" s="62">
        <v>3</v>
      </c>
    </row>
    <row r="9" spans="1:24" ht="15" customHeight="1" x14ac:dyDescent="0.25">
      <c r="A9" s="31" t="s">
        <v>275</v>
      </c>
      <c r="B9" s="31" t="s">
        <v>274</v>
      </c>
      <c r="C9" s="32" t="s">
        <v>276</v>
      </c>
      <c r="D9" s="59">
        <v>1</v>
      </c>
      <c r="E9" s="60">
        <v>2.9166666666666664E-2</v>
      </c>
      <c r="F9" s="31"/>
      <c r="G9" s="31"/>
      <c r="H9" s="31"/>
      <c r="I9" s="31"/>
      <c r="J9" s="64">
        <f t="shared" si="0"/>
        <v>1.0291666666666666</v>
      </c>
      <c r="K9" s="43">
        <v>3.5416666666666666E-2</v>
      </c>
      <c r="L9" s="13"/>
      <c r="M9" s="30">
        <v>2.0833333333333332E-2</v>
      </c>
      <c r="N9" s="53">
        <v>5.6249999999999994E-2</v>
      </c>
      <c r="O9" s="43">
        <f t="shared" si="1"/>
        <v>1.0854166666666665</v>
      </c>
      <c r="P9" s="62">
        <v>4</v>
      </c>
    </row>
    <row r="10" spans="1:24" ht="15" customHeight="1" x14ac:dyDescent="0.25">
      <c r="A10" s="13" t="s">
        <v>194</v>
      </c>
      <c r="B10" s="13" t="s">
        <v>193</v>
      </c>
      <c r="C10" s="29" t="s">
        <v>195</v>
      </c>
      <c r="D10" s="40" t="s">
        <v>42</v>
      </c>
      <c r="E10" s="43">
        <v>3.9583333333333331E-2</v>
      </c>
      <c r="F10" s="13"/>
      <c r="G10" s="13"/>
      <c r="H10" s="13"/>
      <c r="I10" s="13"/>
      <c r="J10" s="53">
        <f t="shared" si="0"/>
        <v>3.9583333333333331E-2</v>
      </c>
      <c r="K10" s="43">
        <v>4.9305555555555554E-2</v>
      </c>
      <c r="L10" s="30"/>
      <c r="M10" s="30"/>
      <c r="N10" s="53">
        <v>4.9305555555555554E-2</v>
      </c>
      <c r="O10" s="43">
        <f t="shared" si="1"/>
        <v>8.8888888888888878E-2</v>
      </c>
      <c r="P10" s="62">
        <v>5</v>
      </c>
    </row>
    <row r="11" spans="1:24" ht="15" customHeight="1" x14ac:dyDescent="0.25">
      <c r="A11" s="13" t="s">
        <v>223</v>
      </c>
      <c r="B11" s="13" t="s">
        <v>225</v>
      </c>
      <c r="C11" s="29" t="s">
        <v>224</v>
      </c>
      <c r="D11" s="40">
        <v>1</v>
      </c>
      <c r="E11" s="43">
        <v>3.1944444444444449E-2</v>
      </c>
      <c r="F11" s="13"/>
      <c r="G11" s="13"/>
      <c r="H11" s="13"/>
      <c r="I11" s="13"/>
      <c r="J11" s="53">
        <f t="shared" si="0"/>
        <v>1.0319444444444446</v>
      </c>
      <c r="K11" s="43">
        <v>6.3194444444444442E-2</v>
      </c>
      <c r="L11" s="13"/>
      <c r="M11" s="13"/>
      <c r="N11" s="53">
        <v>6.3194444444444442E-2</v>
      </c>
      <c r="O11" s="43">
        <f t="shared" si="1"/>
        <v>1.0951388888888891</v>
      </c>
      <c r="P11" s="62">
        <v>6</v>
      </c>
    </row>
    <row r="12" spans="1:24" s="33" customFormat="1" ht="15" customHeight="1" x14ac:dyDescent="0.25">
      <c r="A12" s="13" t="s">
        <v>275</v>
      </c>
      <c r="B12" s="13" t="s">
        <v>274</v>
      </c>
      <c r="C12" s="29" t="s">
        <v>273</v>
      </c>
      <c r="D12" s="40">
        <v>1</v>
      </c>
      <c r="E12" s="43">
        <v>2.4999999999999998E-2</v>
      </c>
      <c r="F12" s="30">
        <v>4.1666666666666664E-2</v>
      </c>
      <c r="G12" s="13"/>
      <c r="H12" s="13"/>
      <c r="I12" s="30"/>
      <c r="J12" s="53">
        <f t="shared" si="0"/>
        <v>1.0666666666666667</v>
      </c>
      <c r="K12" s="43">
        <v>3.7499999999999999E-2</v>
      </c>
      <c r="L12" s="13"/>
      <c r="M12" s="30"/>
      <c r="N12" s="53">
        <v>3.7499999999999999E-2</v>
      </c>
      <c r="O12" s="43">
        <f t="shared" si="1"/>
        <v>1.1041666666666667</v>
      </c>
      <c r="P12" s="62">
        <v>7</v>
      </c>
      <c r="Q12" s="10"/>
      <c r="R12" s="10"/>
      <c r="S12" s="10"/>
      <c r="T12" s="10"/>
      <c r="U12" s="10"/>
      <c r="V12" s="38"/>
      <c r="W12" s="38"/>
      <c r="X12" s="10"/>
    </row>
    <row r="13" spans="1:24" ht="15" customHeight="1" x14ac:dyDescent="0.25">
      <c r="A13" s="13" t="s">
        <v>170</v>
      </c>
      <c r="B13" s="13" t="s">
        <v>184</v>
      </c>
      <c r="C13" s="29" t="s">
        <v>183</v>
      </c>
      <c r="D13" s="40" t="s">
        <v>42</v>
      </c>
      <c r="E13" s="43">
        <v>5.2777777777777778E-2</v>
      </c>
      <c r="F13" s="13"/>
      <c r="G13" s="13"/>
      <c r="H13" s="13"/>
      <c r="I13" s="13"/>
      <c r="J13" s="53">
        <f t="shared" si="0"/>
        <v>5.2777777777777778E-2</v>
      </c>
      <c r="K13" s="43">
        <v>5.2083333333333336E-2</v>
      </c>
      <c r="L13" s="13"/>
      <c r="M13" s="13"/>
      <c r="N13" s="53">
        <v>5.2083333333333336E-2</v>
      </c>
      <c r="O13" s="43">
        <f t="shared" si="1"/>
        <v>0.10486111111111111</v>
      </c>
      <c r="P13" s="62">
        <v>8</v>
      </c>
    </row>
    <row r="14" spans="1:24" ht="15" customHeight="1" x14ac:dyDescent="0.25">
      <c r="A14" s="13">
        <v>82</v>
      </c>
      <c r="B14" s="13" t="s">
        <v>283</v>
      </c>
      <c r="C14" s="29" t="s">
        <v>282</v>
      </c>
      <c r="D14" s="40" t="s">
        <v>42</v>
      </c>
      <c r="E14" s="43">
        <v>3.888888888888889E-2</v>
      </c>
      <c r="F14" s="30">
        <v>4.1666666666666664E-2</v>
      </c>
      <c r="G14" s="13"/>
      <c r="H14" s="13"/>
      <c r="I14" s="13"/>
      <c r="J14" s="53">
        <f t="shared" si="0"/>
        <v>8.0555555555555547E-2</v>
      </c>
      <c r="K14" s="43">
        <v>3.888888888888889E-2</v>
      </c>
      <c r="L14" s="13"/>
      <c r="M14" s="13"/>
      <c r="N14" s="53">
        <v>3.888888888888889E-2</v>
      </c>
      <c r="O14" s="43">
        <f t="shared" si="1"/>
        <v>0.11944444444444444</v>
      </c>
      <c r="P14" s="62">
        <v>9</v>
      </c>
      <c r="Q14" s="33"/>
      <c r="R14" s="33"/>
      <c r="S14" s="33"/>
      <c r="T14" s="33"/>
      <c r="U14" s="33"/>
    </row>
    <row r="15" spans="1:24" s="38" customFormat="1" ht="15" customHeight="1" x14ac:dyDescent="0.25">
      <c r="A15" s="13" t="s">
        <v>190</v>
      </c>
      <c r="B15" s="13" t="s">
        <v>189</v>
      </c>
      <c r="C15" s="29" t="s">
        <v>191</v>
      </c>
      <c r="D15" s="40" t="s">
        <v>42</v>
      </c>
      <c r="E15" s="43">
        <v>4.3055555555555562E-2</v>
      </c>
      <c r="F15" s="13"/>
      <c r="G15" s="13"/>
      <c r="H15" s="13"/>
      <c r="I15" s="13"/>
      <c r="J15" s="53">
        <f t="shared" si="0"/>
        <v>4.3055555555555562E-2</v>
      </c>
      <c r="K15" s="43">
        <v>7.9861111111111105E-2</v>
      </c>
      <c r="L15" s="13"/>
      <c r="M15" s="13"/>
      <c r="N15" s="53">
        <v>7.9861111111111105E-2</v>
      </c>
      <c r="O15" s="43">
        <f t="shared" si="1"/>
        <v>0.12291666666666667</v>
      </c>
      <c r="P15" s="62">
        <v>10</v>
      </c>
      <c r="Q15" s="10"/>
      <c r="R15" s="10"/>
      <c r="S15" s="10"/>
      <c r="T15" s="10"/>
      <c r="U15" s="10"/>
      <c r="V15" s="10"/>
      <c r="W15" s="10"/>
      <c r="X15" s="10"/>
    </row>
    <row r="16" spans="1:24" ht="15" customHeight="1" x14ac:dyDescent="0.25">
      <c r="A16" s="13" t="s">
        <v>245</v>
      </c>
      <c r="B16" s="13" t="s">
        <v>244</v>
      </c>
      <c r="C16" s="29" t="s">
        <v>302</v>
      </c>
      <c r="D16" s="40">
        <v>3</v>
      </c>
      <c r="E16" s="43">
        <v>4.0972222222222222E-2</v>
      </c>
      <c r="F16" s="13"/>
      <c r="G16" s="13"/>
      <c r="H16" s="13"/>
      <c r="I16" s="13"/>
      <c r="J16" s="53">
        <f t="shared" si="0"/>
        <v>3.0409722222222224</v>
      </c>
      <c r="K16" s="43">
        <v>4.3750000000000004E-2</v>
      </c>
      <c r="L16" s="13"/>
      <c r="M16" s="30">
        <v>4.1666666666666664E-2</v>
      </c>
      <c r="N16" s="53">
        <v>8.5416666666666669E-2</v>
      </c>
      <c r="O16" s="43">
        <f t="shared" si="1"/>
        <v>3.1263888888888891</v>
      </c>
      <c r="P16" s="62">
        <v>11</v>
      </c>
    </row>
    <row r="17" spans="1:24" ht="15" customHeight="1" x14ac:dyDescent="0.25">
      <c r="A17" s="13" t="s">
        <v>102</v>
      </c>
      <c r="B17" s="13" t="s">
        <v>259</v>
      </c>
      <c r="C17" s="29" t="s">
        <v>260</v>
      </c>
      <c r="D17" s="40" t="s">
        <v>42</v>
      </c>
      <c r="E17" s="43">
        <v>6.1805555555555558E-2</v>
      </c>
      <c r="F17" s="30">
        <v>4.1666666666666664E-2</v>
      </c>
      <c r="G17" s="13"/>
      <c r="H17" s="13"/>
      <c r="I17" s="13"/>
      <c r="J17" s="53">
        <f t="shared" si="0"/>
        <v>0.10347222222222222</v>
      </c>
      <c r="K17" s="43">
        <v>7.013888888888889E-2</v>
      </c>
      <c r="L17" s="13"/>
      <c r="M17" s="13"/>
      <c r="N17" s="53">
        <v>7.013888888888889E-2</v>
      </c>
      <c r="O17" s="43">
        <f t="shared" si="1"/>
        <v>0.1736111111111111</v>
      </c>
      <c r="P17" s="62">
        <v>12</v>
      </c>
    </row>
    <row r="18" spans="1:24" ht="15" customHeight="1" x14ac:dyDescent="0.25">
      <c r="A18" s="13" t="s">
        <v>81</v>
      </c>
      <c r="B18" s="13" t="s">
        <v>272</v>
      </c>
      <c r="C18" s="29" t="s">
        <v>271</v>
      </c>
      <c r="D18" s="40">
        <v>3</v>
      </c>
      <c r="E18" s="43">
        <v>3.2638888888888891E-2</v>
      </c>
      <c r="F18" s="13"/>
      <c r="G18" s="13"/>
      <c r="H18" s="30">
        <v>2.0833333333333332E-2</v>
      </c>
      <c r="I18" s="13"/>
      <c r="J18" s="53">
        <f t="shared" si="0"/>
        <v>3.0534722222222226</v>
      </c>
      <c r="K18" s="43">
        <v>4.5138888888888888E-2</v>
      </c>
      <c r="L18" s="30">
        <v>8.3333333333333329E-2</v>
      </c>
      <c r="M18" s="30">
        <v>2.0833333333333332E-2</v>
      </c>
      <c r="N18" s="53">
        <v>0.14930555555555555</v>
      </c>
      <c r="O18" s="43">
        <f t="shared" si="1"/>
        <v>3.2027777777777779</v>
      </c>
      <c r="P18" s="62">
        <v>13</v>
      </c>
      <c r="X18" s="38"/>
    </row>
    <row r="19" spans="1:24" ht="15" customHeight="1" x14ac:dyDescent="0.25">
      <c r="A19" s="13" t="s">
        <v>169</v>
      </c>
      <c r="B19" s="13" t="s">
        <v>168</v>
      </c>
      <c r="C19" s="29" t="s">
        <v>299</v>
      </c>
      <c r="D19" s="40">
        <v>2</v>
      </c>
      <c r="E19" s="43">
        <v>4.027777777777778E-2</v>
      </c>
      <c r="F19" s="30">
        <v>4.1666666666666664E-2</v>
      </c>
      <c r="G19" s="13"/>
      <c r="H19" s="30">
        <v>2.0833333333333332E-2</v>
      </c>
      <c r="I19" s="30">
        <v>0.10416666666666667</v>
      </c>
      <c r="J19" s="53">
        <f t="shared" si="0"/>
        <v>2.2069444444444444</v>
      </c>
      <c r="K19" s="43">
        <v>6.5277777777777782E-2</v>
      </c>
      <c r="L19" s="13"/>
      <c r="M19" s="13"/>
      <c r="N19" s="53">
        <v>6.5277777777777782E-2</v>
      </c>
      <c r="O19" s="43">
        <f t="shared" si="1"/>
        <v>2.2722222222222221</v>
      </c>
      <c r="P19" s="62">
        <v>14</v>
      </c>
    </row>
    <row r="20" spans="1:24" ht="15" customHeight="1" x14ac:dyDescent="0.25">
      <c r="A20" s="13" t="s">
        <v>269</v>
      </c>
      <c r="B20" s="13" t="s">
        <v>268</v>
      </c>
      <c r="C20" s="29" t="s">
        <v>294</v>
      </c>
      <c r="D20" s="40" t="s">
        <v>42</v>
      </c>
      <c r="E20" s="43">
        <v>3.5416666666666666E-2</v>
      </c>
      <c r="F20" s="13"/>
      <c r="G20" s="13"/>
      <c r="H20" s="13"/>
      <c r="I20" s="13"/>
      <c r="J20" s="53">
        <f t="shared" si="0"/>
        <v>3.5416666666666666E-2</v>
      </c>
      <c r="K20" s="43"/>
      <c r="L20" s="13"/>
      <c r="M20" s="13"/>
      <c r="N20" s="53">
        <v>0.625</v>
      </c>
      <c r="O20" s="43">
        <f t="shared" si="1"/>
        <v>0.66041666666666665</v>
      </c>
      <c r="P20" s="62">
        <v>15</v>
      </c>
      <c r="V20" s="33"/>
      <c r="W20" s="33"/>
    </row>
    <row r="21" spans="1:24" ht="15" customHeight="1" x14ac:dyDescent="0.25">
      <c r="A21" s="13" t="s">
        <v>184</v>
      </c>
      <c r="B21" s="13" t="s">
        <v>185</v>
      </c>
      <c r="C21" s="29" t="s">
        <v>293</v>
      </c>
      <c r="D21" s="40" t="s">
        <v>42</v>
      </c>
      <c r="E21" s="43">
        <v>3.7499999999999999E-2</v>
      </c>
      <c r="F21" s="13"/>
      <c r="G21" s="13"/>
      <c r="H21" s="13"/>
      <c r="I21" s="30"/>
      <c r="J21" s="53">
        <f t="shared" si="0"/>
        <v>3.7499999999999999E-2</v>
      </c>
      <c r="K21" s="43"/>
      <c r="L21" s="13"/>
      <c r="M21" s="13"/>
      <c r="N21" s="53">
        <v>0.625</v>
      </c>
      <c r="O21" s="43">
        <f t="shared" si="1"/>
        <v>0.66249999999999998</v>
      </c>
      <c r="P21" s="62">
        <v>16</v>
      </c>
    </row>
    <row r="22" spans="1:24" ht="15" customHeight="1" thickBot="1" x14ac:dyDescent="0.3">
      <c r="A22" s="13" t="s">
        <v>143</v>
      </c>
      <c r="B22" s="13" t="s">
        <v>219</v>
      </c>
      <c r="C22" s="29" t="s">
        <v>220</v>
      </c>
      <c r="D22" s="40">
        <v>2</v>
      </c>
      <c r="E22" s="45" t="s">
        <v>292</v>
      </c>
      <c r="F22" s="46"/>
      <c r="G22" s="46"/>
      <c r="H22" s="46"/>
      <c r="I22" s="46"/>
      <c r="J22" s="54">
        <v>0.625</v>
      </c>
      <c r="K22" s="45">
        <v>3.9583333333333331E-2</v>
      </c>
      <c r="L22" s="46"/>
      <c r="M22" s="46"/>
      <c r="N22" s="54">
        <v>3.9583333333333331E-2</v>
      </c>
      <c r="O22" s="45">
        <f t="shared" si="1"/>
        <v>0.6645833333333333</v>
      </c>
      <c r="P22" s="63">
        <v>17</v>
      </c>
    </row>
  </sheetData>
  <autoFilter ref="A5:P5">
    <sortState ref="A6:P22">
      <sortCondition ref="O5"/>
    </sortState>
  </autoFilter>
  <mergeCells count="15">
    <mergeCell ref="O2:P2"/>
    <mergeCell ref="E3:E4"/>
    <mergeCell ref="F3:I3"/>
    <mergeCell ref="J3:J4"/>
    <mergeCell ref="K3:K4"/>
    <mergeCell ref="L3:M3"/>
    <mergeCell ref="N3:N4"/>
    <mergeCell ref="O3:O4"/>
    <mergeCell ref="P3:P4"/>
    <mergeCell ref="K2:N2"/>
    <mergeCell ref="A2:A4"/>
    <mergeCell ref="B2:B4"/>
    <mergeCell ref="C2:C4"/>
    <mergeCell ref="D2:D4"/>
    <mergeCell ref="E2:J2"/>
  </mergeCells>
  <pageMargins left="0.19685039370078741" right="0.15748031496062992" top="0.23622047244094491" bottom="0.36458333333333331" header="0.31496062992125984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zoomScale="90" zoomScaleNormal="90" zoomScalePageLayoutView="90" workbookViewId="0">
      <selection activeCell="C11" sqref="C11"/>
    </sheetView>
  </sheetViews>
  <sheetFormatPr defaultColWidth="9.140625" defaultRowHeight="24" customHeight="1" x14ac:dyDescent="0.25"/>
  <cols>
    <col min="1" max="2" width="6.5703125" style="12" customWidth="1"/>
    <col min="3" max="3" width="30.28515625" style="12" customWidth="1"/>
    <col min="4" max="4" width="4.85546875" style="12" customWidth="1"/>
    <col min="5" max="5" width="6" style="11" customWidth="1"/>
    <col min="6" max="7" width="6" style="12" customWidth="1"/>
    <col min="8" max="13" width="6" style="10" customWidth="1"/>
    <col min="14" max="22" width="7.140625" style="10" customWidth="1"/>
    <col min="23" max="26" width="6" style="10" customWidth="1"/>
    <col min="27" max="27" width="10" style="10" customWidth="1"/>
    <col min="28" max="29" width="6" style="10" customWidth="1"/>
    <col min="30" max="16384" width="9.140625" style="10"/>
  </cols>
  <sheetData>
    <row r="1" spans="1:28" ht="24" customHeight="1" thickBot="1" x14ac:dyDescent="0.3">
      <c r="A1" s="16" t="s">
        <v>340</v>
      </c>
      <c r="B1" s="16"/>
      <c r="C1" s="16"/>
      <c r="D1" s="16"/>
      <c r="E1" s="15"/>
      <c r="G1" s="14"/>
    </row>
    <row r="2" spans="1:28" ht="24" customHeight="1" x14ac:dyDescent="0.25">
      <c r="A2" s="113" t="s">
        <v>26</v>
      </c>
      <c r="B2" s="113" t="s">
        <v>25</v>
      </c>
      <c r="C2" s="113" t="s">
        <v>24</v>
      </c>
      <c r="D2" s="114" t="s">
        <v>284</v>
      </c>
      <c r="E2" s="115" t="s">
        <v>335</v>
      </c>
      <c r="F2" s="116"/>
      <c r="G2" s="116"/>
      <c r="H2" s="116"/>
      <c r="I2" s="116"/>
      <c r="J2" s="117"/>
      <c r="K2" s="115" t="s">
        <v>341</v>
      </c>
      <c r="L2" s="116"/>
      <c r="M2" s="116"/>
      <c r="N2" s="117"/>
      <c r="O2" s="118" t="s">
        <v>343</v>
      </c>
      <c r="P2" s="125"/>
      <c r="Q2" s="125"/>
      <c r="R2" s="119"/>
      <c r="S2" s="115" t="s">
        <v>344</v>
      </c>
      <c r="T2" s="116"/>
      <c r="U2" s="116"/>
      <c r="V2" s="117"/>
      <c r="W2" s="122" t="s">
        <v>339</v>
      </c>
      <c r="X2" s="123"/>
      <c r="Y2" s="123"/>
      <c r="Z2" s="124"/>
      <c r="AA2" s="118" t="s">
        <v>308</v>
      </c>
      <c r="AB2" s="119"/>
    </row>
    <row r="3" spans="1:28" s="17" customFormat="1" ht="18" customHeight="1" x14ac:dyDescent="0.25">
      <c r="A3" s="113"/>
      <c r="B3" s="113"/>
      <c r="C3" s="113"/>
      <c r="D3" s="114"/>
      <c r="E3" s="120" t="s">
        <v>23</v>
      </c>
      <c r="F3" s="113" t="s">
        <v>22</v>
      </c>
      <c r="G3" s="113"/>
      <c r="H3" s="113"/>
      <c r="I3" s="113"/>
      <c r="J3" s="121" t="s">
        <v>21</v>
      </c>
      <c r="K3" s="132" t="s">
        <v>23</v>
      </c>
      <c r="L3" s="114" t="s">
        <v>30</v>
      </c>
      <c r="M3" s="134"/>
      <c r="N3" s="130" t="s">
        <v>21</v>
      </c>
      <c r="O3" s="120" t="s">
        <v>23</v>
      </c>
      <c r="P3" s="113" t="s">
        <v>30</v>
      </c>
      <c r="Q3" s="113"/>
      <c r="R3" s="121" t="s">
        <v>21</v>
      </c>
      <c r="S3" s="132" t="s">
        <v>23</v>
      </c>
      <c r="T3" s="114" t="s">
        <v>30</v>
      </c>
      <c r="U3" s="134"/>
      <c r="V3" s="130" t="s">
        <v>21</v>
      </c>
      <c r="W3" s="120" t="s">
        <v>23</v>
      </c>
      <c r="X3" s="113" t="s">
        <v>30</v>
      </c>
      <c r="Y3" s="113"/>
      <c r="Z3" s="121" t="s">
        <v>21</v>
      </c>
      <c r="AA3" s="120" t="s">
        <v>23</v>
      </c>
      <c r="AB3" s="121" t="s">
        <v>309</v>
      </c>
    </row>
    <row r="4" spans="1:28" ht="76.5" customHeight="1" x14ac:dyDescent="0.25">
      <c r="A4" s="113"/>
      <c r="B4" s="113"/>
      <c r="C4" s="113"/>
      <c r="D4" s="114"/>
      <c r="E4" s="120"/>
      <c r="F4" s="69" t="s">
        <v>32</v>
      </c>
      <c r="G4" s="69" t="s">
        <v>33</v>
      </c>
      <c r="H4" s="69" t="s">
        <v>35</v>
      </c>
      <c r="I4" s="69" t="s">
        <v>36</v>
      </c>
      <c r="J4" s="121"/>
      <c r="K4" s="133"/>
      <c r="L4" s="69" t="s">
        <v>28</v>
      </c>
      <c r="M4" s="69" t="s">
        <v>29</v>
      </c>
      <c r="N4" s="131"/>
      <c r="O4" s="120"/>
      <c r="P4" s="69" t="s">
        <v>303</v>
      </c>
      <c r="Q4" s="69" t="s">
        <v>29</v>
      </c>
      <c r="R4" s="121"/>
      <c r="S4" s="133"/>
      <c r="T4" s="69" t="s">
        <v>28</v>
      </c>
      <c r="U4" s="69" t="s">
        <v>29</v>
      </c>
      <c r="V4" s="131"/>
      <c r="W4" s="120"/>
      <c r="X4" s="69" t="s">
        <v>33</v>
      </c>
      <c r="Y4" s="69" t="s">
        <v>36</v>
      </c>
      <c r="Z4" s="121"/>
      <c r="AA4" s="120"/>
      <c r="AB4" s="121"/>
    </row>
    <row r="5" spans="1:28" ht="15" customHeight="1" x14ac:dyDescent="0.25">
      <c r="A5" s="13" t="s">
        <v>112</v>
      </c>
      <c r="B5" s="13" t="s">
        <v>111</v>
      </c>
      <c r="C5" s="29" t="s">
        <v>113</v>
      </c>
      <c r="D5" s="40">
        <v>1</v>
      </c>
      <c r="E5" s="43">
        <v>2.361111111111111E-2</v>
      </c>
      <c r="F5" s="13"/>
      <c r="G5" s="13"/>
      <c r="H5" s="13"/>
      <c r="I5" s="13"/>
      <c r="J5" s="44">
        <f t="shared" ref="J5:J18" si="0">SUM(D5:I5)</f>
        <v>1.023611111111111</v>
      </c>
      <c r="K5" s="51">
        <v>3.4722222222222224E-2</v>
      </c>
      <c r="L5" s="35"/>
      <c r="M5" s="35"/>
      <c r="N5" s="52">
        <f t="shared" ref="N5:N14" si="1">K5+L5+M5</f>
        <v>3.4722222222222224E-2</v>
      </c>
      <c r="O5" s="43">
        <v>9.0972222222222218E-2</v>
      </c>
      <c r="P5" s="13"/>
      <c r="Q5" s="30">
        <v>2.0833333333333332E-2</v>
      </c>
      <c r="R5" s="44">
        <f t="shared" ref="R5:R14" si="2">O5+P5+Q5</f>
        <v>0.11180555555555555</v>
      </c>
      <c r="S5" s="43">
        <v>2.7777777777777776E-2</v>
      </c>
      <c r="T5" s="13"/>
      <c r="U5" s="30">
        <v>2.0833333333333332E-2</v>
      </c>
      <c r="V5" s="44">
        <f t="shared" ref="V5:V14" si="3">S5+T5+U5</f>
        <v>4.8611111111111105E-2</v>
      </c>
      <c r="W5" s="43">
        <v>3.888888888888889E-2</v>
      </c>
      <c r="X5" s="13"/>
      <c r="Y5" s="13"/>
      <c r="Z5" s="44">
        <v>3.888888888888889E-2</v>
      </c>
      <c r="AA5" s="43">
        <f t="shared" ref="AA5:AA14" si="4">J5+N5+R5+V5+Z5</f>
        <v>1.257638888888889</v>
      </c>
      <c r="AB5" s="62">
        <v>1</v>
      </c>
    </row>
    <row r="6" spans="1:28" ht="15" customHeight="1" x14ac:dyDescent="0.25">
      <c r="A6" s="13" t="s">
        <v>128</v>
      </c>
      <c r="B6" s="13" t="s">
        <v>127</v>
      </c>
      <c r="C6" s="29" t="s">
        <v>129</v>
      </c>
      <c r="D6" s="40">
        <v>1</v>
      </c>
      <c r="E6" s="43">
        <v>4.4444444444444446E-2</v>
      </c>
      <c r="F6" s="13"/>
      <c r="G6" s="13"/>
      <c r="H6" s="13"/>
      <c r="I6" s="13"/>
      <c r="J6" s="44">
        <f t="shared" si="0"/>
        <v>1.0444444444444445</v>
      </c>
      <c r="K6" s="43">
        <v>4.3055555555555562E-2</v>
      </c>
      <c r="L6" s="13"/>
      <c r="M6" s="13"/>
      <c r="N6" s="44">
        <f t="shared" si="1"/>
        <v>4.3055555555555562E-2</v>
      </c>
      <c r="O6" s="43">
        <v>6.7361111111111108E-2</v>
      </c>
      <c r="P6" s="13"/>
      <c r="Q6" s="30">
        <v>2.0833333333333332E-2</v>
      </c>
      <c r="R6" s="44">
        <f t="shared" si="2"/>
        <v>8.8194444444444436E-2</v>
      </c>
      <c r="S6" s="43">
        <v>5.2083333333333336E-2</v>
      </c>
      <c r="T6" s="13"/>
      <c r="U6" s="30"/>
      <c r="V6" s="44">
        <f t="shared" si="3"/>
        <v>5.2083333333333336E-2</v>
      </c>
      <c r="W6" s="43">
        <v>3.5416666666666666E-2</v>
      </c>
      <c r="X6" s="13"/>
      <c r="Y6" s="30">
        <v>4.1666666666666664E-2</v>
      </c>
      <c r="Z6" s="44">
        <v>7.7083333333333337E-2</v>
      </c>
      <c r="AA6" s="43">
        <f t="shared" si="4"/>
        <v>1.3048611111111112</v>
      </c>
      <c r="AB6" s="62">
        <v>2</v>
      </c>
    </row>
    <row r="7" spans="1:28" ht="15" customHeight="1" x14ac:dyDescent="0.25">
      <c r="A7" s="13" t="s">
        <v>128</v>
      </c>
      <c r="B7" s="13" t="s">
        <v>127</v>
      </c>
      <c r="C7" s="29" t="s">
        <v>125</v>
      </c>
      <c r="D7" s="40">
        <v>1</v>
      </c>
      <c r="E7" s="43">
        <v>4.3750000000000004E-2</v>
      </c>
      <c r="F7" s="13"/>
      <c r="G7" s="13"/>
      <c r="H7" s="13"/>
      <c r="I7" s="13"/>
      <c r="J7" s="44">
        <f t="shared" si="0"/>
        <v>1.04375</v>
      </c>
      <c r="K7" s="43">
        <v>5.0694444444444452E-2</v>
      </c>
      <c r="L7" s="13"/>
      <c r="M7" s="13"/>
      <c r="N7" s="44">
        <f t="shared" si="1"/>
        <v>5.0694444444444452E-2</v>
      </c>
      <c r="O7" s="43">
        <v>9.4444444444444442E-2</v>
      </c>
      <c r="P7" s="13"/>
      <c r="Q7" s="13"/>
      <c r="R7" s="44">
        <f t="shared" si="2"/>
        <v>9.4444444444444442E-2</v>
      </c>
      <c r="S7" s="43">
        <v>3.2638888888888891E-2</v>
      </c>
      <c r="T7" s="13"/>
      <c r="U7" s="30">
        <v>2.0833333333333332E-2</v>
      </c>
      <c r="V7" s="44">
        <f t="shared" si="3"/>
        <v>5.3472222222222227E-2</v>
      </c>
      <c r="W7" s="43">
        <v>4.3750000000000004E-2</v>
      </c>
      <c r="X7" s="30"/>
      <c r="Y7" s="30">
        <v>2.0833333333333332E-2</v>
      </c>
      <c r="Z7" s="44">
        <f>SUM(W7:Y7)</f>
        <v>6.458333333333334E-2</v>
      </c>
      <c r="AA7" s="43">
        <f t="shared" si="4"/>
        <v>1.3069444444444442</v>
      </c>
      <c r="AB7" s="62">
        <v>3</v>
      </c>
    </row>
    <row r="8" spans="1:28" ht="15" customHeight="1" x14ac:dyDescent="0.25">
      <c r="A8" s="13">
        <v>11</v>
      </c>
      <c r="B8" s="13">
        <v>72</v>
      </c>
      <c r="C8" s="29" t="s">
        <v>203</v>
      </c>
      <c r="D8" s="40">
        <v>2</v>
      </c>
      <c r="E8" s="43">
        <v>3.6805555555555557E-2</v>
      </c>
      <c r="F8" s="13"/>
      <c r="G8" s="13"/>
      <c r="H8" s="13"/>
      <c r="I8" s="13"/>
      <c r="J8" s="44">
        <f>SUM(D8:I8)</f>
        <v>2.0368055555555555</v>
      </c>
      <c r="K8" s="43">
        <v>7.9861111111111105E-2</v>
      </c>
      <c r="L8" s="13"/>
      <c r="M8" s="13"/>
      <c r="N8" s="44">
        <f>K8+L8+M8</f>
        <v>7.9861111111111105E-2</v>
      </c>
      <c r="O8" s="43">
        <v>7.4305555555555555E-2</v>
      </c>
      <c r="P8" s="13"/>
      <c r="Q8" s="30"/>
      <c r="R8" s="44">
        <f>O8+P8+Q8</f>
        <v>7.4305555555555555E-2</v>
      </c>
      <c r="S8" s="43">
        <v>6.9444444444444434E-2</v>
      </c>
      <c r="T8" s="13"/>
      <c r="U8" s="13"/>
      <c r="V8" s="44">
        <f>S8+T8+U8</f>
        <v>6.9444444444444434E-2</v>
      </c>
      <c r="W8" s="43">
        <v>5.347222222222222E-2</v>
      </c>
      <c r="X8" s="13"/>
      <c r="Y8" s="13"/>
      <c r="Z8" s="44">
        <v>5.347222222222222E-2</v>
      </c>
      <c r="AA8" s="43">
        <f t="shared" ref="AA8" si="5">J8+N8+R8+V8+Z8</f>
        <v>2.3138888888888891</v>
      </c>
      <c r="AB8" s="62">
        <v>4</v>
      </c>
    </row>
    <row r="9" spans="1:28" ht="15" customHeight="1" x14ac:dyDescent="0.25">
      <c r="A9" s="13" t="s">
        <v>53</v>
      </c>
      <c r="B9" s="13" t="s">
        <v>52</v>
      </c>
      <c r="C9" s="29" t="s">
        <v>54</v>
      </c>
      <c r="D9" s="40" t="s">
        <v>42</v>
      </c>
      <c r="E9" s="43">
        <v>4.9999999999999996E-2</v>
      </c>
      <c r="F9" s="13"/>
      <c r="G9" s="13"/>
      <c r="H9" s="13"/>
      <c r="I9" s="13"/>
      <c r="J9" s="44">
        <f t="shared" si="0"/>
        <v>4.9999999999999996E-2</v>
      </c>
      <c r="K9" s="43">
        <v>9.375E-2</v>
      </c>
      <c r="L9" s="13"/>
      <c r="M9" s="13"/>
      <c r="N9" s="44">
        <f t="shared" si="1"/>
        <v>9.375E-2</v>
      </c>
      <c r="O9" s="43">
        <v>0.1013888888888889</v>
      </c>
      <c r="P9" s="13"/>
      <c r="Q9" s="13"/>
      <c r="R9" s="44">
        <f t="shared" si="2"/>
        <v>0.1013888888888889</v>
      </c>
      <c r="S9" s="43">
        <v>8.6805555555555566E-2</v>
      </c>
      <c r="T9" s="13"/>
      <c r="U9" s="13"/>
      <c r="V9" s="44">
        <f t="shared" si="3"/>
        <v>8.6805555555555566E-2</v>
      </c>
      <c r="W9" s="43">
        <v>4.6527777777777779E-2</v>
      </c>
      <c r="X9" s="13"/>
      <c r="Y9" s="13"/>
      <c r="Z9" s="44">
        <v>4.6527777777777779E-2</v>
      </c>
      <c r="AA9" s="43">
        <f t="shared" si="4"/>
        <v>0.37847222222222227</v>
      </c>
      <c r="AB9" s="62">
        <v>5</v>
      </c>
    </row>
    <row r="10" spans="1:28" ht="15" customHeight="1" x14ac:dyDescent="0.25">
      <c r="A10" s="13" t="s">
        <v>75</v>
      </c>
      <c r="B10" s="13" t="s">
        <v>101</v>
      </c>
      <c r="C10" s="29" t="s">
        <v>99</v>
      </c>
      <c r="D10" s="40" t="s">
        <v>98</v>
      </c>
      <c r="E10" s="43">
        <v>3.5416666666666666E-2</v>
      </c>
      <c r="F10" s="13"/>
      <c r="G10" s="13"/>
      <c r="H10" s="13"/>
      <c r="I10" s="13"/>
      <c r="J10" s="44">
        <f t="shared" si="0"/>
        <v>3.5416666666666666E-2</v>
      </c>
      <c r="K10" s="43">
        <v>0.10902777777777778</v>
      </c>
      <c r="L10" s="13"/>
      <c r="M10" s="13"/>
      <c r="N10" s="44">
        <f t="shared" si="1"/>
        <v>0.10902777777777778</v>
      </c>
      <c r="O10" s="43">
        <v>0.10069444444444443</v>
      </c>
      <c r="P10" s="13"/>
      <c r="Q10" s="30">
        <v>4.1666666666666664E-2</v>
      </c>
      <c r="R10" s="44">
        <f t="shared" si="2"/>
        <v>0.1423611111111111</v>
      </c>
      <c r="S10" s="43">
        <v>7.7083333333333337E-2</v>
      </c>
      <c r="T10" s="13"/>
      <c r="U10" s="13"/>
      <c r="V10" s="44">
        <f t="shared" si="3"/>
        <v>7.7083333333333337E-2</v>
      </c>
      <c r="W10" s="43">
        <v>4.7916666666666663E-2</v>
      </c>
      <c r="X10" s="13"/>
      <c r="Y10" s="13"/>
      <c r="Z10" s="44">
        <v>4.7916666666666663E-2</v>
      </c>
      <c r="AA10" s="43">
        <f t="shared" si="4"/>
        <v>0.41180555555555554</v>
      </c>
      <c r="AB10" s="62">
        <v>6</v>
      </c>
    </row>
    <row r="11" spans="1:28" ht="15" customHeight="1" x14ac:dyDescent="0.25">
      <c r="A11" s="13" t="s">
        <v>120</v>
      </c>
      <c r="B11" s="13"/>
      <c r="C11" s="29" t="s">
        <v>122</v>
      </c>
      <c r="D11" s="40" t="s">
        <v>42</v>
      </c>
      <c r="E11" s="43">
        <v>5.9722222222222225E-2</v>
      </c>
      <c r="F11" s="13"/>
      <c r="G11" s="13"/>
      <c r="H11" s="13"/>
      <c r="I11" s="13"/>
      <c r="J11" s="44">
        <f t="shared" si="0"/>
        <v>5.9722222222222225E-2</v>
      </c>
      <c r="K11" s="43">
        <v>0.11875000000000001</v>
      </c>
      <c r="L11" s="13"/>
      <c r="M11" s="13"/>
      <c r="N11" s="44">
        <f t="shared" si="1"/>
        <v>0.11875000000000001</v>
      </c>
      <c r="O11" s="43">
        <v>8.819444444444445E-2</v>
      </c>
      <c r="P11" s="13"/>
      <c r="Q11" s="13"/>
      <c r="R11" s="44">
        <f t="shared" si="2"/>
        <v>8.819444444444445E-2</v>
      </c>
      <c r="S11" s="43">
        <v>9.0972222222222218E-2</v>
      </c>
      <c r="T11" s="13"/>
      <c r="U11" s="13"/>
      <c r="V11" s="44">
        <f t="shared" si="3"/>
        <v>9.0972222222222218E-2</v>
      </c>
      <c r="W11" s="43">
        <v>7.2916666666666671E-2</v>
      </c>
      <c r="X11" s="13"/>
      <c r="Y11" s="13"/>
      <c r="Z11" s="44">
        <v>7.2916666666666671E-2</v>
      </c>
      <c r="AA11" s="43">
        <f t="shared" si="4"/>
        <v>0.43055555555555558</v>
      </c>
      <c r="AB11" s="62">
        <v>7</v>
      </c>
    </row>
    <row r="12" spans="1:28" s="38" customFormat="1" ht="15" customHeight="1" x14ac:dyDescent="0.25">
      <c r="A12" s="35" t="s">
        <v>245</v>
      </c>
      <c r="B12" s="35" t="s">
        <v>244</v>
      </c>
      <c r="C12" s="36" t="s">
        <v>246</v>
      </c>
      <c r="D12" s="50">
        <v>3</v>
      </c>
      <c r="E12" s="51">
        <v>4.0972222222222222E-2</v>
      </c>
      <c r="F12" s="35"/>
      <c r="G12" s="35"/>
      <c r="H12" s="35"/>
      <c r="I12" s="35"/>
      <c r="J12" s="52">
        <f>SUM(D12:I12)</f>
        <v>3.0409722222222224</v>
      </c>
      <c r="K12" s="51">
        <v>7.4305555555555555E-2</v>
      </c>
      <c r="L12" s="35"/>
      <c r="M12" s="37"/>
      <c r="N12" s="52">
        <f>K12+L12+M12</f>
        <v>7.4305555555555555E-2</v>
      </c>
      <c r="O12" s="51">
        <v>0.15763888888888888</v>
      </c>
      <c r="P12" s="35"/>
      <c r="Q12" s="37">
        <v>2.0833333333333332E-2</v>
      </c>
      <c r="R12" s="52">
        <f>O12+P12+Q12</f>
        <v>0.17847222222222223</v>
      </c>
      <c r="S12" s="51">
        <v>8.2638888888888887E-2</v>
      </c>
      <c r="T12" s="35"/>
      <c r="U12" s="37"/>
      <c r="V12" s="52">
        <f>S12+T12+U12</f>
        <v>8.2638888888888887E-2</v>
      </c>
      <c r="W12" s="51">
        <v>4.3750000000000004E-2</v>
      </c>
      <c r="X12" s="35"/>
      <c r="Y12" s="37">
        <v>4.1666666666666664E-2</v>
      </c>
      <c r="Z12" s="44">
        <f>W12+Y12</f>
        <v>8.5416666666666669E-2</v>
      </c>
      <c r="AA12" s="43">
        <f>J12+N12+R12+V12+Z12</f>
        <v>3.4618055555555558</v>
      </c>
      <c r="AB12" s="62">
        <v>8</v>
      </c>
    </row>
    <row r="13" spans="1:28" ht="15" customHeight="1" x14ac:dyDescent="0.25">
      <c r="A13" s="13" t="s">
        <v>96</v>
      </c>
      <c r="B13" s="13" t="s">
        <v>95</v>
      </c>
      <c r="C13" s="29" t="s">
        <v>301</v>
      </c>
      <c r="D13" s="40" t="s">
        <v>92</v>
      </c>
      <c r="E13" s="43">
        <v>5.486111111111111E-2</v>
      </c>
      <c r="F13" s="30"/>
      <c r="G13" s="30"/>
      <c r="H13" s="30"/>
      <c r="I13" s="30"/>
      <c r="J13" s="44">
        <f t="shared" si="0"/>
        <v>5.486111111111111E-2</v>
      </c>
      <c r="K13" s="51">
        <v>0.19166666666666665</v>
      </c>
      <c r="L13" s="37"/>
      <c r="M13" s="37"/>
      <c r="N13" s="52">
        <f t="shared" si="1"/>
        <v>0.19166666666666665</v>
      </c>
      <c r="O13" s="43">
        <v>8.2638888888888887E-2</v>
      </c>
      <c r="P13" s="30"/>
      <c r="Q13" s="30">
        <v>2.0833333333333332E-2</v>
      </c>
      <c r="R13" s="44">
        <f t="shared" si="2"/>
        <v>0.10347222222222222</v>
      </c>
      <c r="S13" s="43">
        <v>5.4166666666666669E-2</v>
      </c>
      <c r="T13" s="30"/>
      <c r="U13" s="30"/>
      <c r="V13" s="44">
        <f t="shared" si="3"/>
        <v>5.4166666666666669E-2</v>
      </c>
      <c r="W13" s="43">
        <v>6.0416666666666667E-2</v>
      </c>
      <c r="X13" s="30"/>
      <c r="Y13" s="30"/>
      <c r="Z13" s="44">
        <v>6.0416666666666667E-2</v>
      </c>
      <c r="AA13" s="43">
        <f t="shared" si="4"/>
        <v>0.46458333333333335</v>
      </c>
      <c r="AB13" s="62">
        <v>9</v>
      </c>
    </row>
    <row r="14" spans="1:28" ht="15" customHeight="1" x14ac:dyDescent="0.25">
      <c r="A14" s="13" t="s">
        <v>63</v>
      </c>
      <c r="B14" s="13" t="s">
        <v>62</v>
      </c>
      <c r="C14" s="29" t="s">
        <v>61</v>
      </c>
      <c r="D14" s="40">
        <v>3</v>
      </c>
      <c r="E14" s="43">
        <v>3.5416666666666666E-2</v>
      </c>
      <c r="F14" s="13"/>
      <c r="G14" s="13"/>
      <c r="H14" s="13"/>
      <c r="I14" s="13"/>
      <c r="J14" s="44">
        <f t="shared" si="0"/>
        <v>3.0354166666666669</v>
      </c>
      <c r="K14" s="43">
        <v>9.0277777777777776E-2</v>
      </c>
      <c r="L14" s="13"/>
      <c r="M14" s="13"/>
      <c r="N14" s="44">
        <f t="shared" si="1"/>
        <v>9.0277777777777776E-2</v>
      </c>
      <c r="O14" s="43">
        <v>0.24791666666666667</v>
      </c>
      <c r="P14" s="13"/>
      <c r="Q14" s="30">
        <v>8.3333333333333329E-2</v>
      </c>
      <c r="R14" s="44">
        <f t="shared" si="2"/>
        <v>0.33124999999999999</v>
      </c>
      <c r="S14" s="43">
        <v>9.7916666666666666E-2</v>
      </c>
      <c r="T14" s="13"/>
      <c r="U14" s="30">
        <v>2.0833333333333332E-2</v>
      </c>
      <c r="V14" s="44">
        <f t="shared" si="3"/>
        <v>0.11874999999999999</v>
      </c>
      <c r="W14" s="43">
        <v>5.2777777777777778E-2</v>
      </c>
      <c r="X14" s="13"/>
      <c r="Y14" s="13"/>
      <c r="Z14" s="44">
        <v>5.2777777777777778E-2</v>
      </c>
      <c r="AA14" s="43">
        <f t="shared" si="4"/>
        <v>3.6284722222222219</v>
      </c>
      <c r="AB14" s="62">
        <v>10</v>
      </c>
    </row>
    <row r="15" spans="1:28" s="38" customFormat="1" ht="15" customHeight="1" x14ac:dyDescent="0.25">
      <c r="A15" s="35" t="s">
        <v>290</v>
      </c>
      <c r="B15" s="35" t="s">
        <v>291</v>
      </c>
      <c r="C15" s="36" t="s">
        <v>300</v>
      </c>
      <c r="D15" s="50" t="s">
        <v>42</v>
      </c>
      <c r="E15" s="51">
        <v>3.6805555555555557E-2</v>
      </c>
      <c r="F15" s="35"/>
      <c r="G15" s="35"/>
      <c r="H15" s="35"/>
      <c r="I15" s="37"/>
      <c r="J15" s="52">
        <f>SUM(D15:I15)</f>
        <v>3.6805555555555557E-2</v>
      </c>
      <c r="K15" s="51">
        <v>0.16666666666666666</v>
      </c>
      <c r="L15" s="35"/>
      <c r="M15" s="37"/>
      <c r="N15" s="52">
        <f>K15+L15+M15</f>
        <v>0.16666666666666666</v>
      </c>
      <c r="O15" s="51"/>
      <c r="P15" s="35"/>
      <c r="Q15" s="35"/>
      <c r="R15" s="86" t="s">
        <v>342</v>
      </c>
      <c r="S15" s="51">
        <v>0.2076388888888889</v>
      </c>
      <c r="T15" s="35"/>
      <c r="U15" s="37"/>
      <c r="V15" s="52">
        <f>S15+T15+U15</f>
        <v>0.2076388888888889</v>
      </c>
      <c r="W15" s="51">
        <v>4.9999999999999996E-2</v>
      </c>
      <c r="X15" s="37">
        <v>8.3333333333333329E-2</v>
      </c>
      <c r="Y15" s="37">
        <v>2.0833333333333332E-2</v>
      </c>
      <c r="Z15" s="52">
        <v>0.15416666666666667</v>
      </c>
      <c r="AA15" s="108" t="s">
        <v>357</v>
      </c>
      <c r="AB15" s="83">
        <v>11</v>
      </c>
    </row>
    <row r="16" spans="1:28" s="38" customFormat="1" ht="15" customHeight="1" x14ac:dyDescent="0.25">
      <c r="A16" s="35" t="s">
        <v>295</v>
      </c>
      <c r="B16" s="35" t="s">
        <v>296</v>
      </c>
      <c r="C16" s="36" t="s">
        <v>297</v>
      </c>
      <c r="D16" s="50" t="s">
        <v>42</v>
      </c>
      <c r="E16" s="51">
        <v>5.9722222222222225E-2</v>
      </c>
      <c r="F16" s="35"/>
      <c r="G16" s="35"/>
      <c r="H16" s="35"/>
      <c r="I16" s="35"/>
      <c r="J16" s="52">
        <f>SUM(D16:I16)</f>
        <v>5.9722222222222225E-2</v>
      </c>
      <c r="K16" s="51">
        <v>7.2222222222222229E-2</v>
      </c>
      <c r="L16" s="37">
        <v>2.0833333333333332E-2</v>
      </c>
      <c r="M16" s="35"/>
      <c r="N16" s="52">
        <f>K16+L16+M16</f>
        <v>9.3055555555555558E-2</v>
      </c>
      <c r="O16" s="51">
        <v>0.26319444444444445</v>
      </c>
      <c r="P16" s="35"/>
      <c r="Q16" s="37">
        <v>2.0833333333333332E-2</v>
      </c>
      <c r="R16" s="52">
        <f>O16+P16+Q16</f>
        <v>0.28402777777777777</v>
      </c>
      <c r="S16" s="85" t="s">
        <v>292</v>
      </c>
      <c r="T16" s="35"/>
      <c r="U16" s="35"/>
      <c r="V16" s="86" t="s">
        <v>342</v>
      </c>
      <c r="W16" s="51">
        <v>6.9444444444444434E-2</v>
      </c>
      <c r="X16" s="35"/>
      <c r="Y16" s="37">
        <v>2.0833333333333332E-2</v>
      </c>
      <c r="Z16" s="52">
        <v>9.0277777777777762E-2</v>
      </c>
      <c r="AA16" s="108" t="s">
        <v>356</v>
      </c>
      <c r="AB16" s="83">
        <v>12</v>
      </c>
    </row>
    <row r="17" spans="1:28" s="38" customFormat="1" ht="15" customHeight="1" x14ac:dyDescent="0.25">
      <c r="A17" s="35" t="s">
        <v>56</v>
      </c>
      <c r="B17" s="35" t="s">
        <v>55</v>
      </c>
      <c r="C17" s="36" t="s">
        <v>57</v>
      </c>
      <c r="D17" s="50" t="s">
        <v>42</v>
      </c>
      <c r="E17" s="51">
        <v>4.4444444444444446E-2</v>
      </c>
      <c r="F17" s="37">
        <v>4.1666666666666664E-2</v>
      </c>
      <c r="G17" s="35"/>
      <c r="H17" s="35"/>
      <c r="I17" s="35"/>
      <c r="J17" s="52">
        <f t="shared" ref="J17" si="6">SUM(D17:I17)</f>
        <v>8.611111111111111E-2</v>
      </c>
      <c r="K17" s="87"/>
      <c r="L17" s="37"/>
      <c r="M17" s="37"/>
      <c r="N17" s="86" t="s">
        <v>342</v>
      </c>
      <c r="O17" s="51">
        <v>0.62083333333333335</v>
      </c>
      <c r="P17" s="37">
        <v>0.16666666666666666</v>
      </c>
      <c r="Q17" s="37">
        <v>6.25E-2</v>
      </c>
      <c r="R17" s="52">
        <f>O17+P17+Q17</f>
        <v>0.85</v>
      </c>
      <c r="S17" s="87"/>
      <c r="T17" s="37"/>
      <c r="U17" s="37"/>
      <c r="V17" s="86" t="s">
        <v>342</v>
      </c>
      <c r="W17" s="51">
        <v>5.2083333333333336E-2</v>
      </c>
      <c r="X17" s="35"/>
      <c r="Y17" s="37">
        <v>2.0833333333333332E-2</v>
      </c>
      <c r="Z17" s="52">
        <v>7.2916666666666671E-2</v>
      </c>
      <c r="AA17" s="108" t="s">
        <v>359</v>
      </c>
      <c r="AB17" s="83">
        <v>13</v>
      </c>
    </row>
    <row r="18" spans="1:28" s="38" customFormat="1" ht="15" customHeight="1" thickBot="1" x14ac:dyDescent="0.3">
      <c r="A18" s="35" t="s">
        <v>119</v>
      </c>
      <c r="B18" s="35" t="s">
        <v>118</v>
      </c>
      <c r="C18" s="36" t="s">
        <v>116</v>
      </c>
      <c r="D18" s="50" t="s">
        <v>42</v>
      </c>
      <c r="E18" s="88">
        <v>3.8194444444444441E-2</v>
      </c>
      <c r="F18" s="89">
        <v>4.1666666666666664E-2</v>
      </c>
      <c r="G18" s="90"/>
      <c r="H18" s="90"/>
      <c r="I18" s="90"/>
      <c r="J18" s="91">
        <f t="shared" si="0"/>
        <v>7.9861111111111105E-2</v>
      </c>
      <c r="K18" s="88"/>
      <c r="L18" s="90"/>
      <c r="M18" s="89"/>
      <c r="N18" s="92" t="s">
        <v>342</v>
      </c>
      <c r="O18" s="88"/>
      <c r="P18" s="90"/>
      <c r="Q18" s="90"/>
      <c r="R18" s="92" t="s">
        <v>342</v>
      </c>
      <c r="S18" s="88"/>
      <c r="T18" s="90"/>
      <c r="U18" s="89"/>
      <c r="V18" s="92" t="s">
        <v>342</v>
      </c>
      <c r="W18" s="88">
        <v>5.347222222222222E-2</v>
      </c>
      <c r="X18" s="90"/>
      <c r="Y18" s="90"/>
      <c r="Z18" s="91">
        <v>5.347222222222222E-2</v>
      </c>
      <c r="AA18" s="109" t="s">
        <v>358</v>
      </c>
      <c r="AB18" s="93">
        <v>14</v>
      </c>
    </row>
    <row r="19" spans="1:28" ht="16.5" customHeight="1" x14ac:dyDescent="0.25">
      <c r="AB19" s="17"/>
    </row>
  </sheetData>
  <sortState ref="A5:AK18">
    <sortCondition ref="AA5:AA18"/>
  </sortState>
  <mergeCells count="27">
    <mergeCell ref="AA2:AB2"/>
    <mergeCell ref="AA3:AA4"/>
    <mergeCell ref="AB3:AB4"/>
    <mergeCell ref="E2:J2"/>
    <mergeCell ref="W2:Z2"/>
    <mergeCell ref="K3:K4"/>
    <mergeCell ref="L3:M3"/>
    <mergeCell ref="N3:N4"/>
    <mergeCell ref="K2:N2"/>
    <mergeCell ref="O3:O4"/>
    <mergeCell ref="X3:Y3"/>
    <mergeCell ref="Z3:Z4"/>
    <mergeCell ref="O2:R2"/>
    <mergeCell ref="S2:V2"/>
    <mergeCell ref="S3:S4"/>
    <mergeCell ref="T3:U3"/>
    <mergeCell ref="D2:D4"/>
    <mergeCell ref="C2:C4"/>
    <mergeCell ref="B2:B4"/>
    <mergeCell ref="A2:A4"/>
    <mergeCell ref="W3:W4"/>
    <mergeCell ref="P3:Q3"/>
    <mergeCell ref="R3:R4"/>
    <mergeCell ref="E3:E4"/>
    <mergeCell ref="F3:I3"/>
    <mergeCell ref="J3:J4"/>
    <mergeCell ref="V3:V4"/>
  </mergeCells>
  <pageMargins left="0.19685039370078741" right="0.15748031496062992" top="0.23622047244094491" bottom="0.35433070866141736" header="0.31496062992125984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opLeftCell="A43" zoomScale="90" zoomScaleNormal="90" zoomScalePageLayoutView="90" workbookViewId="0">
      <selection activeCell="D52" sqref="D52"/>
    </sheetView>
  </sheetViews>
  <sheetFormatPr defaultColWidth="9.140625" defaultRowHeight="24" customHeight="1" x14ac:dyDescent="0.25"/>
  <cols>
    <col min="1" max="2" width="9" style="12" customWidth="1"/>
    <col min="3" max="3" width="35.42578125" style="12" customWidth="1"/>
    <col min="4" max="4" width="4.85546875" style="12" customWidth="1"/>
    <col min="5" max="5" width="6" style="11" customWidth="1"/>
    <col min="6" max="7" width="6" style="12" customWidth="1"/>
    <col min="8" max="21" width="6" style="10" customWidth="1"/>
    <col min="22" max="16384" width="9.140625" style="10"/>
  </cols>
  <sheetData>
    <row r="1" spans="1:15" ht="24" customHeight="1" thickBot="1" x14ac:dyDescent="0.3">
      <c r="A1" s="16" t="s">
        <v>305</v>
      </c>
      <c r="B1" s="16"/>
      <c r="C1" s="16"/>
      <c r="D1" s="16"/>
      <c r="E1" s="15"/>
      <c r="G1" s="14"/>
    </row>
    <row r="2" spans="1:15" s="39" customFormat="1" ht="18" customHeight="1" x14ac:dyDescent="0.25">
      <c r="A2" s="113" t="s">
        <v>26</v>
      </c>
      <c r="B2" s="113" t="s">
        <v>25</v>
      </c>
      <c r="C2" s="113" t="s">
        <v>24</v>
      </c>
      <c r="D2" s="114" t="s">
        <v>284</v>
      </c>
      <c r="E2" s="118" t="s">
        <v>304</v>
      </c>
      <c r="F2" s="125"/>
      <c r="G2" s="119"/>
      <c r="H2" s="118" t="s">
        <v>306</v>
      </c>
      <c r="I2" s="125"/>
      <c r="J2" s="119"/>
      <c r="K2" s="118" t="s">
        <v>307</v>
      </c>
      <c r="L2" s="125"/>
      <c r="M2" s="119"/>
      <c r="N2" s="118" t="s">
        <v>308</v>
      </c>
      <c r="O2" s="119"/>
    </row>
    <row r="3" spans="1:15" s="12" customFormat="1" ht="24" customHeight="1" x14ac:dyDescent="0.25">
      <c r="A3" s="113"/>
      <c r="B3" s="113"/>
      <c r="C3" s="113"/>
      <c r="D3" s="114"/>
      <c r="E3" s="70" t="s">
        <v>23</v>
      </c>
      <c r="F3" s="69" t="s">
        <v>22</v>
      </c>
      <c r="G3" s="71" t="s">
        <v>21</v>
      </c>
      <c r="H3" s="70" t="s">
        <v>23</v>
      </c>
      <c r="I3" s="69" t="s">
        <v>22</v>
      </c>
      <c r="J3" s="71" t="s">
        <v>21</v>
      </c>
      <c r="K3" s="70" t="s">
        <v>23</v>
      </c>
      <c r="L3" s="69" t="s">
        <v>22</v>
      </c>
      <c r="M3" s="71" t="s">
        <v>21</v>
      </c>
      <c r="N3" s="70" t="s">
        <v>23</v>
      </c>
      <c r="O3" s="71" t="s">
        <v>309</v>
      </c>
    </row>
    <row r="4" spans="1:15" ht="8.25" customHeight="1" x14ac:dyDescent="0.25">
      <c r="A4" s="21"/>
      <c r="B4" s="21"/>
      <c r="C4" s="21"/>
      <c r="D4" s="34"/>
      <c r="E4" s="70"/>
      <c r="F4" s="69"/>
      <c r="G4" s="71"/>
      <c r="H4" s="70"/>
      <c r="I4" s="69"/>
      <c r="J4" s="71"/>
      <c r="K4" s="70"/>
      <c r="L4" s="69"/>
      <c r="M4" s="71"/>
      <c r="N4" s="70"/>
      <c r="O4" s="71"/>
    </row>
    <row r="5" spans="1:15" ht="16.5" customHeight="1" x14ac:dyDescent="0.25">
      <c r="A5" s="13" t="s">
        <v>262</v>
      </c>
      <c r="B5" s="13" t="s">
        <v>261</v>
      </c>
      <c r="C5" s="29" t="s">
        <v>263</v>
      </c>
      <c r="D5" s="40">
        <v>3</v>
      </c>
      <c r="E5" s="43">
        <v>8.8888888888888892E-2</v>
      </c>
      <c r="F5" s="13"/>
      <c r="G5" s="44">
        <v>8.8888888888888892E-2</v>
      </c>
      <c r="H5" s="43">
        <v>5.7638888888888885E-2</v>
      </c>
      <c r="I5" s="13"/>
      <c r="J5" s="44">
        <v>5.7638888888888885E-2</v>
      </c>
      <c r="K5" s="43">
        <v>2.1527777777777781E-2</v>
      </c>
      <c r="L5" s="13"/>
      <c r="M5" s="44">
        <v>2.1527777777777781E-2</v>
      </c>
      <c r="N5" s="43">
        <f t="shared" ref="N5:N12" si="0">G5+J5+M5</f>
        <v>0.16805555555555557</v>
      </c>
      <c r="O5" s="48" t="s">
        <v>310</v>
      </c>
    </row>
    <row r="6" spans="1:15" ht="16.5" customHeight="1" x14ac:dyDescent="0.25">
      <c r="A6" s="13" t="s">
        <v>141</v>
      </c>
      <c r="B6" s="13" t="s">
        <v>172</v>
      </c>
      <c r="C6" s="29" t="s">
        <v>173</v>
      </c>
      <c r="D6" s="40">
        <v>2</v>
      </c>
      <c r="E6" s="43">
        <v>0.13333333333333333</v>
      </c>
      <c r="F6" s="13"/>
      <c r="G6" s="44">
        <v>0.13333333333333333</v>
      </c>
      <c r="H6" s="43">
        <v>7.2916666666666671E-2</v>
      </c>
      <c r="I6" s="13"/>
      <c r="J6" s="44">
        <v>7.2916666666666671E-2</v>
      </c>
      <c r="K6" s="43">
        <v>1.5972222222222224E-2</v>
      </c>
      <c r="L6" s="13"/>
      <c r="M6" s="44">
        <v>1.5972222222222224E-2</v>
      </c>
      <c r="N6" s="43">
        <f t="shared" si="0"/>
        <v>0.22222222222222221</v>
      </c>
      <c r="O6" s="48" t="s">
        <v>311</v>
      </c>
    </row>
    <row r="7" spans="1:15" ht="16.5" customHeight="1" x14ac:dyDescent="0.25">
      <c r="A7" s="13" t="s">
        <v>154</v>
      </c>
      <c r="B7" s="13" t="s">
        <v>154</v>
      </c>
      <c r="C7" s="29" t="s">
        <v>155</v>
      </c>
      <c r="D7" s="40">
        <v>2</v>
      </c>
      <c r="E7" s="43">
        <v>0.13819444444444443</v>
      </c>
      <c r="F7" s="13"/>
      <c r="G7" s="44">
        <v>0.13819444444444443</v>
      </c>
      <c r="H7" s="43">
        <v>6.3888888888888884E-2</v>
      </c>
      <c r="I7" s="13"/>
      <c r="J7" s="44">
        <v>6.3888888888888884E-2</v>
      </c>
      <c r="K7" s="43">
        <v>2.2222222222222223E-2</v>
      </c>
      <c r="L7" s="13"/>
      <c r="M7" s="44">
        <v>2.2222222222222223E-2</v>
      </c>
      <c r="N7" s="43">
        <f t="shared" si="0"/>
        <v>0.22430555555555554</v>
      </c>
      <c r="O7" s="48" t="s">
        <v>312</v>
      </c>
    </row>
    <row r="8" spans="1:15" ht="16.5" customHeight="1" x14ac:dyDescent="0.25">
      <c r="A8" s="13" t="s">
        <v>170</v>
      </c>
      <c r="B8" s="13" t="s">
        <v>184</v>
      </c>
      <c r="C8" s="29" t="s">
        <v>182</v>
      </c>
      <c r="D8" s="40" t="s">
        <v>42</v>
      </c>
      <c r="E8" s="43">
        <v>0.14583333333333334</v>
      </c>
      <c r="F8" s="13"/>
      <c r="G8" s="44">
        <v>0.14583333333333334</v>
      </c>
      <c r="H8" s="43">
        <v>9.5138888888888884E-2</v>
      </c>
      <c r="I8" s="13"/>
      <c r="J8" s="44">
        <v>9.5138888888888884E-2</v>
      </c>
      <c r="K8" s="43">
        <v>3.6111111111111115E-2</v>
      </c>
      <c r="L8" s="13"/>
      <c r="M8" s="44">
        <v>3.6111111111111115E-2</v>
      </c>
      <c r="N8" s="43">
        <f t="shared" si="0"/>
        <v>0.27708333333333335</v>
      </c>
      <c r="O8" s="48" t="s">
        <v>313</v>
      </c>
    </row>
    <row r="9" spans="1:15" ht="16.5" customHeight="1" x14ac:dyDescent="0.25">
      <c r="A9" s="13" t="s">
        <v>162</v>
      </c>
      <c r="B9" s="13" t="s">
        <v>164</v>
      </c>
      <c r="C9" s="29" t="s">
        <v>165</v>
      </c>
      <c r="D9" s="40">
        <v>3</v>
      </c>
      <c r="E9" s="43">
        <v>0.17430555555555557</v>
      </c>
      <c r="F9" s="13"/>
      <c r="G9" s="44">
        <v>0.17430555555555557</v>
      </c>
      <c r="H9" s="43">
        <v>7.9861111111111105E-2</v>
      </c>
      <c r="I9" s="13"/>
      <c r="J9" s="44">
        <v>7.9861111111111105E-2</v>
      </c>
      <c r="K9" s="43">
        <v>3.125E-2</v>
      </c>
      <c r="L9" s="13"/>
      <c r="M9" s="44">
        <v>3.125E-2</v>
      </c>
      <c r="N9" s="43">
        <f t="shared" si="0"/>
        <v>0.28541666666666665</v>
      </c>
      <c r="O9" s="48" t="s">
        <v>314</v>
      </c>
    </row>
    <row r="10" spans="1:15" ht="16.5" customHeight="1" x14ac:dyDescent="0.25">
      <c r="A10" s="13" t="s">
        <v>194</v>
      </c>
      <c r="B10" s="13" t="s">
        <v>193</v>
      </c>
      <c r="C10" s="29" t="s">
        <v>192</v>
      </c>
      <c r="D10" s="40" t="s">
        <v>42</v>
      </c>
      <c r="E10" s="43">
        <v>0.18888888888888888</v>
      </c>
      <c r="F10" s="13"/>
      <c r="G10" s="44">
        <v>0.18888888888888888</v>
      </c>
      <c r="H10" s="43">
        <v>6.8749999999999992E-2</v>
      </c>
      <c r="I10" s="13"/>
      <c r="J10" s="44">
        <v>6.8749999999999992E-2</v>
      </c>
      <c r="K10" s="43">
        <v>3.5416666666666666E-2</v>
      </c>
      <c r="L10" s="30">
        <v>2.0833333333333332E-2</v>
      </c>
      <c r="M10" s="44">
        <v>5.6249999999999994E-2</v>
      </c>
      <c r="N10" s="43">
        <f t="shared" si="0"/>
        <v>0.31388888888888888</v>
      </c>
      <c r="O10" s="48" t="s">
        <v>315</v>
      </c>
    </row>
    <row r="11" spans="1:15" ht="16.5" customHeight="1" x14ac:dyDescent="0.25">
      <c r="A11" s="13" t="s">
        <v>158</v>
      </c>
      <c r="B11" s="13" t="s">
        <v>137</v>
      </c>
      <c r="C11" s="29" t="s">
        <v>156</v>
      </c>
      <c r="D11" s="40" t="s">
        <v>42</v>
      </c>
      <c r="E11" s="43">
        <v>0.13333333333333333</v>
      </c>
      <c r="F11" s="30">
        <v>2.0833333333333332E-2</v>
      </c>
      <c r="G11" s="44">
        <v>0.15416666666666667</v>
      </c>
      <c r="H11" s="43">
        <v>9.9999999999999992E-2</v>
      </c>
      <c r="I11" s="30"/>
      <c r="J11" s="44">
        <v>9.9999999999999992E-2</v>
      </c>
      <c r="K11" s="43">
        <v>5.2777777777777778E-2</v>
      </c>
      <c r="L11" s="30">
        <v>2.0833333333333332E-2</v>
      </c>
      <c r="M11" s="44">
        <v>7.3611111111111113E-2</v>
      </c>
      <c r="N11" s="43">
        <f t="shared" si="0"/>
        <v>0.32777777777777778</v>
      </c>
      <c r="O11" s="48" t="s">
        <v>316</v>
      </c>
    </row>
    <row r="12" spans="1:15" ht="16.5" customHeight="1" thickBot="1" x14ac:dyDescent="0.3">
      <c r="A12" s="13" t="s">
        <v>161</v>
      </c>
      <c r="B12" s="13" t="s">
        <v>160</v>
      </c>
      <c r="C12" s="29" t="s">
        <v>159</v>
      </c>
      <c r="D12" s="40" t="s">
        <v>42</v>
      </c>
      <c r="E12" s="45">
        <v>9.5138888888888884E-2</v>
      </c>
      <c r="F12" s="46"/>
      <c r="G12" s="47">
        <v>9.5138888888888884E-2</v>
      </c>
      <c r="H12" s="45">
        <v>5.9027777777777783E-2</v>
      </c>
      <c r="I12" s="46"/>
      <c r="J12" s="47">
        <v>5.9027777777777783E-2</v>
      </c>
      <c r="K12" s="45" t="s">
        <v>292</v>
      </c>
      <c r="L12" s="46"/>
      <c r="M12" s="47">
        <v>0.20833333333333334</v>
      </c>
      <c r="N12" s="45">
        <f t="shared" si="0"/>
        <v>0.36250000000000004</v>
      </c>
      <c r="O12" s="49" t="s">
        <v>317</v>
      </c>
    </row>
    <row r="13" spans="1:15" s="55" customFormat="1" ht="15" customHeight="1" x14ac:dyDescent="0.25">
      <c r="A13" s="65"/>
      <c r="B13" s="65"/>
      <c r="C13" s="65"/>
      <c r="D13" s="65"/>
      <c r="E13" s="79"/>
      <c r="F13" s="65"/>
      <c r="G13" s="65"/>
    </row>
    <row r="14" spans="1:15" s="55" customFormat="1" ht="24" customHeight="1" thickBot="1" x14ac:dyDescent="0.3">
      <c r="A14" s="16" t="s">
        <v>318</v>
      </c>
      <c r="B14" s="16"/>
      <c r="C14" s="16"/>
      <c r="D14" s="16"/>
      <c r="E14" s="15"/>
      <c r="F14" s="65"/>
      <c r="G14" s="66"/>
    </row>
    <row r="15" spans="1:15" s="39" customFormat="1" ht="18" customHeight="1" x14ac:dyDescent="0.25">
      <c r="A15" s="113" t="s">
        <v>26</v>
      </c>
      <c r="B15" s="113" t="s">
        <v>25</v>
      </c>
      <c r="C15" s="113" t="s">
        <v>24</v>
      </c>
      <c r="D15" s="114" t="s">
        <v>284</v>
      </c>
      <c r="E15" s="118" t="s">
        <v>304</v>
      </c>
      <c r="F15" s="125"/>
      <c r="G15" s="119"/>
      <c r="H15" s="118" t="s">
        <v>306</v>
      </c>
      <c r="I15" s="125"/>
      <c r="J15" s="119"/>
      <c r="K15" s="118" t="s">
        <v>307</v>
      </c>
      <c r="L15" s="125"/>
      <c r="M15" s="119"/>
      <c r="N15" s="118" t="s">
        <v>308</v>
      </c>
      <c r="O15" s="119"/>
    </row>
    <row r="16" spans="1:15" s="12" customFormat="1" ht="24" customHeight="1" x14ac:dyDescent="0.25">
      <c r="A16" s="113"/>
      <c r="B16" s="113"/>
      <c r="C16" s="113"/>
      <c r="D16" s="114"/>
      <c r="E16" s="70" t="s">
        <v>23</v>
      </c>
      <c r="F16" s="69" t="s">
        <v>22</v>
      </c>
      <c r="G16" s="71" t="s">
        <v>21</v>
      </c>
      <c r="H16" s="70" t="s">
        <v>23</v>
      </c>
      <c r="I16" s="69" t="s">
        <v>22</v>
      </c>
      <c r="J16" s="71" t="s">
        <v>21</v>
      </c>
      <c r="K16" s="70" t="s">
        <v>23</v>
      </c>
      <c r="L16" s="69" t="s">
        <v>22</v>
      </c>
      <c r="M16" s="71" t="s">
        <v>21</v>
      </c>
      <c r="N16" s="70" t="s">
        <v>23</v>
      </c>
      <c r="O16" s="71" t="s">
        <v>309</v>
      </c>
    </row>
    <row r="17" spans="1:15" ht="8.25" customHeight="1" x14ac:dyDescent="0.25">
      <c r="A17" s="21"/>
      <c r="B17" s="21"/>
      <c r="C17" s="21"/>
      <c r="D17" s="34"/>
      <c r="E17" s="70"/>
      <c r="F17" s="69"/>
      <c r="G17" s="71"/>
      <c r="H17" s="70"/>
      <c r="I17" s="69"/>
      <c r="J17" s="71"/>
      <c r="K17" s="70"/>
      <c r="L17" s="69"/>
      <c r="M17" s="71"/>
      <c r="N17" s="70"/>
      <c r="O17" s="71"/>
    </row>
    <row r="18" spans="1:15" ht="16.5" customHeight="1" x14ac:dyDescent="0.25">
      <c r="A18" s="13" t="s">
        <v>211</v>
      </c>
      <c r="B18" s="13" t="s">
        <v>210</v>
      </c>
      <c r="C18" s="29" t="s">
        <v>208</v>
      </c>
      <c r="D18" s="40">
        <v>2</v>
      </c>
      <c r="E18" s="43">
        <v>6.0416666666666667E-2</v>
      </c>
      <c r="F18" s="13"/>
      <c r="G18" s="44">
        <v>6.0416666666666667E-2</v>
      </c>
      <c r="H18" s="43">
        <v>5.486111111111111E-2</v>
      </c>
      <c r="I18" s="13"/>
      <c r="J18" s="44">
        <v>5.486111111111111E-2</v>
      </c>
      <c r="K18" s="43">
        <v>1.2499999999999999E-2</v>
      </c>
      <c r="L18" s="13"/>
      <c r="M18" s="44">
        <v>1.2499999999999999E-2</v>
      </c>
      <c r="N18" s="43">
        <f t="shared" ref="N18:N39" si="1">G18+J18+M18</f>
        <v>0.1277777777777778</v>
      </c>
      <c r="O18" s="48" t="s">
        <v>310</v>
      </c>
    </row>
    <row r="19" spans="1:15" ht="16.5" customHeight="1" x14ac:dyDescent="0.25">
      <c r="A19" s="13" t="s">
        <v>211</v>
      </c>
      <c r="B19" s="13" t="s">
        <v>213</v>
      </c>
      <c r="C19" s="29" t="s">
        <v>212</v>
      </c>
      <c r="D19" s="40">
        <v>2</v>
      </c>
      <c r="E19" s="43">
        <v>5.4166666666666669E-2</v>
      </c>
      <c r="F19" s="13"/>
      <c r="G19" s="44">
        <v>5.4166666666666669E-2</v>
      </c>
      <c r="H19" s="43">
        <v>4.7222222222222221E-2</v>
      </c>
      <c r="I19" s="13"/>
      <c r="J19" s="44">
        <v>4.7222222222222221E-2</v>
      </c>
      <c r="K19" s="43">
        <v>1.2499999999999999E-2</v>
      </c>
      <c r="L19" s="30">
        <v>2.0833333333333332E-2</v>
      </c>
      <c r="M19" s="44">
        <v>3.3333333333333333E-2</v>
      </c>
      <c r="N19" s="43">
        <f t="shared" si="1"/>
        <v>0.13472222222222222</v>
      </c>
      <c r="O19" s="48" t="s">
        <v>311</v>
      </c>
    </row>
    <row r="20" spans="1:15" ht="16.5" customHeight="1" x14ac:dyDescent="0.25">
      <c r="A20" s="13" t="s">
        <v>275</v>
      </c>
      <c r="B20" s="13" t="s">
        <v>274</v>
      </c>
      <c r="C20" s="29" t="s">
        <v>276</v>
      </c>
      <c r="D20" s="40">
        <v>1</v>
      </c>
      <c r="E20" s="43">
        <v>6.1805555555555558E-2</v>
      </c>
      <c r="F20" s="13"/>
      <c r="G20" s="44">
        <v>6.1805555555555558E-2</v>
      </c>
      <c r="H20" s="43">
        <v>5.2777777777777778E-2</v>
      </c>
      <c r="I20" s="30">
        <v>6.9444444444444441E-3</v>
      </c>
      <c r="J20" s="44">
        <v>5.9722222222222218E-2</v>
      </c>
      <c r="K20" s="43">
        <v>1.4583333333333332E-2</v>
      </c>
      <c r="L20" s="13"/>
      <c r="M20" s="44">
        <v>1.4583333333333332E-2</v>
      </c>
      <c r="N20" s="43">
        <f t="shared" si="1"/>
        <v>0.1361111111111111</v>
      </c>
      <c r="O20" s="48" t="s">
        <v>312</v>
      </c>
    </row>
    <row r="21" spans="1:15" ht="16.5" customHeight="1" x14ac:dyDescent="0.25">
      <c r="A21" s="13" t="s">
        <v>81</v>
      </c>
      <c r="B21" s="13" t="s">
        <v>272</v>
      </c>
      <c r="C21" s="29" t="s">
        <v>271</v>
      </c>
      <c r="D21" s="40">
        <v>3</v>
      </c>
      <c r="E21" s="43">
        <v>6.3888888888888884E-2</v>
      </c>
      <c r="F21" s="13"/>
      <c r="G21" s="44">
        <v>6.3888888888888884E-2</v>
      </c>
      <c r="H21" s="43">
        <v>5.9027777777777783E-2</v>
      </c>
      <c r="I21" s="13"/>
      <c r="J21" s="44">
        <v>5.9027777777777783E-2</v>
      </c>
      <c r="K21" s="43">
        <v>1.4583333333333332E-2</v>
      </c>
      <c r="L21" s="13"/>
      <c r="M21" s="44">
        <v>1.4583333333333332E-2</v>
      </c>
      <c r="N21" s="43">
        <f t="shared" si="1"/>
        <v>0.13750000000000001</v>
      </c>
      <c r="O21" s="48" t="s">
        <v>313</v>
      </c>
    </row>
    <row r="22" spans="1:15" ht="16.5" customHeight="1" x14ac:dyDescent="0.25">
      <c r="A22" s="13" t="s">
        <v>161</v>
      </c>
      <c r="B22" s="13" t="s">
        <v>160</v>
      </c>
      <c r="C22" s="29" t="s">
        <v>221</v>
      </c>
      <c r="D22" s="40">
        <v>2</v>
      </c>
      <c r="E22" s="43">
        <v>7.0833333333333331E-2</v>
      </c>
      <c r="F22" s="13"/>
      <c r="G22" s="44">
        <v>7.0833333333333331E-2</v>
      </c>
      <c r="H22" s="43">
        <v>5.0694444444444452E-2</v>
      </c>
      <c r="I22" s="13"/>
      <c r="J22" s="44">
        <v>5.0694444444444452E-2</v>
      </c>
      <c r="K22" s="43">
        <v>1.5972222222222224E-2</v>
      </c>
      <c r="L22" s="13"/>
      <c r="M22" s="44">
        <v>1.5972222222222224E-2</v>
      </c>
      <c r="N22" s="43">
        <f t="shared" si="1"/>
        <v>0.13750000000000001</v>
      </c>
      <c r="O22" s="48" t="s">
        <v>313</v>
      </c>
    </row>
    <row r="23" spans="1:15" ht="16.5" customHeight="1" x14ac:dyDescent="0.25">
      <c r="A23" s="13" t="s">
        <v>223</v>
      </c>
      <c r="B23" s="13" t="s">
        <v>225</v>
      </c>
      <c r="C23" s="29" t="s">
        <v>224</v>
      </c>
      <c r="D23" s="40">
        <v>1</v>
      </c>
      <c r="E23" s="43">
        <v>7.6388888888888895E-2</v>
      </c>
      <c r="F23" s="13"/>
      <c r="G23" s="44">
        <v>7.6388888888888895E-2</v>
      </c>
      <c r="H23" s="43">
        <v>5.347222222222222E-2</v>
      </c>
      <c r="I23" s="13"/>
      <c r="J23" s="44">
        <v>5.347222222222222E-2</v>
      </c>
      <c r="K23" s="43">
        <v>1.7361111111111112E-2</v>
      </c>
      <c r="L23" s="13"/>
      <c r="M23" s="44">
        <v>1.7361111111111112E-2</v>
      </c>
      <c r="N23" s="43">
        <f t="shared" si="1"/>
        <v>0.14722222222222223</v>
      </c>
      <c r="O23" s="48" t="s">
        <v>315</v>
      </c>
    </row>
    <row r="24" spans="1:15" ht="16.5" customHeight="1" x14ac:dyDescent="0.25">
      <c r="A24" s="13" t="s">
        <v>181</v>
      </c>
      <c r="B24" s="13" t="s">
        <v>180</v>
      </c>
      <c r="C24" s="29" t="s">
        <v>179</v>
      </c>
      <c r="D24" s="40" t="s">
        <v>42</v>
      </c>
      <c r="E24" s="43">
        <v>7.9166666666666663E-2</v>
      </c>
      <c r="F24" s="13"/>
      <c r="G24" s="44">
        <v>7.9166666666666663E-2</v>
      </c>
      <c r="H24" s="43">
        <v>5.347222222222222E-2</v>
      </c>
      <c r="I24" s="13"/>
      <c r="J24" s="44">
        <v>5.347222222222222E-2</v>
      </c>
      <c r="K24" s="43">
        <v>1.8055555555555557E-2</v>
      </c>
      <c r="L24" s="13"/>
      <c r="M24" s="44">
        <v>1.8055555555555557E-2</v>
      </c>
      <c r="N24" s="43">
        <f t="shared" si="1"/>
        <v>0.15069444444444444</v>
      </c>
      <c r="O24" s="48" t="s">
        <v>316</v>
      </c>
    </row>
    <row r="25" spans="1:15" ht="16.5" customHeight="1" x14ac:dyDescent="0.25">
      <c r="A25" s="13" t="s">
        <v>279</v>
      </c>
      <c r="B25" s="13" t="s">
        <v>278</v>
      </c>
      <c r="C25" s="29" t="s">
        <v>277</v>
      </c>
      <c r="D25" s="40">
        <v>2</v>
      </c>
      <c r="E25" s="43">
        <v>7.9166666666666663E-2</v>
      </c>
      <c r="F25" s="13"/>
      <c r="G25" s="44">
        <v>7.9166666666666663E-2</v>
      </c>
      <c r="H25" s="43">
        <v>5.9027777777777783E-2</v>
      </c>
      <c r="I25" s="13"/>
      <c r="J25" s="44">
        <v>5.9027777777777783E-2</v>
      </c>
      <c r="K25" s="43">
        <v>1.3194444444444444E-2</v>
      </c>
      <c r="L25" s="13"/>
      <c r="M25" s="44">
        <v>1.3194444444444444E-2</v>
      </c>
      <c r="N25" s="43">
        <f t="shared" si="1"/>
        <v>0.15138888888888891</v>
      </c>
      <c r="O25" s="48" t="s">
        <v>317</v>
      </c>
    </row>
    <row r="26" spans="1:15" ht="16.5" customHeight="1" x14ac:dyDescent="0.25">
      <c r="A26" s="13" t="s">
        <v>181</v>
      </c>
      <c r="B26" s="13" t="s">
        <v>180</v>
      </c>
      <c r="C26" s="29" t="s">
        <v>178</v>
      </c>
      <c r="D26" s="40" t="s">
        <v>42</v>
      </c>
      <c r="E26" s="43">
        <v>8.4027777777777771E-2</v>
      </c>
      <c r="F26" s="13"/>
      <c r="G26" s="44">
        <v>8.4027777777777771E-2</v>
      </c>
      <c r="H26" s="43">
        <v>5.2083333333333336E-2</v>
      </c>
      <c r="I26" s="13"/>
      <c r="J26" s="44">
        <v>5.2083333333333336E-2</v>
      </c>
      <c r="K26" s="43">
        <v>1.7361111111111112E-2</v>
      </c>
      <c r="L26" s="13"/>
      <c r="M26" s="44">
        <v>1.7361111111111112E-2</v>
      </c>
      <c r="N26" s="43">
        <f t="shared" si="1"/>
        <v>0.1534722222222222</v>
      </c>
      <c r="O26" s="48" t="s">
        <v>319</v>
      </c>
    </row>
    <row r="27" spans="1:15" ht="16.5" customHeight="1" x14ac:dyDescent="0.25">
      <c r="A27" s="13">
        <v>82</v>
      </c>
      <c r="B27" s="13" t="s">
        <v>283</v>
      </c>
      <c r="C27" s="29" t="s">
        <v>282</v>
      </c>
      <c r="D27" s="40" t="s">
        <v>42</v>
      </c>
      <c r="E27" s="43">
        <v>6.8749999999999992E-2</v>
      </c>
      <c r="F27" s="13"/>
      <c r="G27" s="44">
        <v>6.8749999999999992E-2</v>
      </c>
      <c r="H27" s="43">
        <v>6.458333333333334E-2</v>
      </c>
      <c r="I27" s="13"/>
      <c r="J27" s="44">
        <v>6.458333333333334E-2</v>
      </c>
      <c r="K27" s="43">
        <v>2.2916666666666669E-2</v>
      </c>
      <c r="L27" s="13"/>
      <c r="M27" s="44">
        <v>2.2916666666666669E-2</v>
      </c>
      <c r="N27" s="43">
        <f t="shared" si="1"/>
        <v>0.15625</v>
      </c>
      <c r="O27" s="48" t="s">
        <v>320</v>
      </c>
    </row>
    <row r="28" spans="1:15" ht="16.5" customHeight="1" x14ac:dyDescent="0.25">
      <c r="A28" s="13" t="s">
        <v>190</v>
      </c>
      <c r="B28" s="13" t="s">
        <v>189</v>
      </c>
      <c r="C28" s="29" t="s">
        <v>191</v>
      </c>
      <c r="D28" s="40" t="s">
        <v>42</v>
      </c>
      <c r="E28" s="43">
        <v>9.2361111111111116E-2</v>
      </c>
      <c r="F28" s="13"/>
      <c r="G28" s="44">
        <v>9.2361111111111116E-2</v>
      </c>
      <c r="H28" s="43">
        <v>5.5555555555555552E-2</v>
      </c>
      <c r="I28" s="13"/>
      <c r="J28" s="44">
        <v>5.5555555555555552E-2</v>
      </c>
      <c r="K28" s="43">
        <v>1.2499999999999999E-2</v>
      </c>
      <c r="L28" s="13"/>
      <c r="M28" s="44">
        <v>1.2499999999999999E-2</v>
      </c>
      <c r="N28" s="43">
        <f t="shared" si="1"/>
        <v>0.16041666666666668</v>
      </c>
      <c r="O28" s="48" t="s">
        <v>321</v>
      </c>
    </row>
    <row r="29" spans="1:15" ht="16.5" customHeight="1" x14ac:dyDescent="0.25">
      <c r="A29" s="13" t="s">
        <v>215</v>
      </c>
      <c r="B29" s="13" t="s">
        <v>214</v>
      </c>
      <c r="C29" s="29" t="s">
        <v>216</v>
      </c>
      <c r="D29" s="40">
        <v>3</v>
      </c>
      <c r="E29" s="43">
        <v>8.6805555555555566E-2</v>
      </c>
      <c r="F29" s="13"/>
      <c r="G29" s="44">
        <v>8.6805555555555566E-2</v>
      </c>
      <c r="H29" s="43">
        <v>5.6944444444444443E-2</v>
      </c>
      <c r="I29" s="13"/>
      <c r="J29" s="44">
        <v>5.6944444444444443E-2</v>
      </c>
      <c r="K29" s="43">
        <v>1.7361111111111112E-2</v>
      </c>
      <c r="L29" s="13"/>
      <c r="M29" s="44">
        <v>1.7361111111111112E-2</v>
      </c>
      <c r="N29" s="43">
        <f t="shared" si="1"/>
        <v>0.16111111111111112</v>
      </c>
      <c r="O29" s="48" t="s">
        <v>322</v>
      </c>
    </row>
    <row r="30" spans="1:15" ht="16.5" customHeight="1" x14ac:dyDescent="0.25">
      <c r="A30" s="13" t="s">
        <v>275</v>
      </c>
      <c r="B30" s="13" t="s">
        <v>274</v>
      </c>
      <c r="C30" s="29" t="s">
        <v>273</v>
      </c>
      <c r="D30" s="40">
        <v>1</v>
      </c>
      <c r="E30" s="43">
        <v>7.3611111111111113E-2</v>
      </c>
      <c r="F30" s="30">
        <v>2.0833333333333332E-2</v>
      </c>
      <c r="G30" s="44">
        <v>9.4444444444444442E-2</v>
      </c>
      <c r="H30" s="43">
        <v>5.486111111111111E-2</v>
      </c>
      <c r="I30" s="13"/>
      <c r="J30" s="44">
        <v>5.486111111111111E-2</v>
      </c>
      <c r="K30" s="43">
        <v>1.3194444444444444E-2</v>
      </c>
      <c r="L30" s="13"/>
      <c r="M30" s="44">
        <v>1.3194444444444444E-2</v>
      </c>
      <c r="N30" s="43">
        <f t="shared" si="1"/>
        <v>0.16250000000000001</v>
      </c>
      <c r="O30" s="48" t="s">
        <v>323</v>
      </c>
    </row>
    <row r="31" spans="1:15" ht="16.5" customHeight="1" x14ac:dyDescent="0.25">
      <c r="A31" s="13" t="s">
        <v>143</v>
      </c>
      <c r="B31" s="13" t="s">
        <v>219</v>
      </c>
      <c r="C31" s="29" t="s">
        <v>220</v>
      </c>
      <c r="D31" s="40">
        <v>2</v>
      </c>
      <c r="E31" s="43">
        <v>8.9583333333333334E-2</v>
      </c>
      <c r="F31" s="13"/>
      <c r="G31" s="44">
        <v>8.9583333333333334E-2</v>
      </c>
      <c r="H31" s="43">
        <v>5.9722222222222225E-2</v>
      </c>
      <c r="I31" s="13"/>
      <c r="J31" s="44">
        <v>5.9722222222222225E-2</v>
      </c>
      <c r="K31" s="43">
        <v>1.3888888888888888E-2</v>
      </c>
      <c r="L31" s="13"/>
      <c r="M31" s="44">
        <v>1.3888888888888888E-2</v>
      </c>
      <c r="N31" s="43">
        <f t="shared" si="1"/>
        <v>0.16319444444444445</v>
      </c>
      <c r="O31" s="48" t="s">
        <v>324</v>
      </c>
    </row>
    <row r="32" spans="1:15" ht="16.5" customHeight="1" x14ac:dyDescent="0.25">
      <c r="A32" s="13" t="s">
        <v>102</v>
      </c>
      <c r="B32" s="13" t="s">
        <v>259</v>
      </c>
      <c r="C32" s="29" t="s">
        <v>260</v>
      </c>
      <c r="D32" s="40" t="s">
        <v>42</v>
      </c>
      <c r="E32" s="43">
        <v>0.10972222222222222</v>
      </c>
      <c r="F32" s="13"/>
      <c r="G32" s="44">
        <v>0.10972222222222222</v>
      </c>
      <c r="H32" s="43">
        <v>5.6250000000000001E-2</v>
      </c>
      <c r="I32" s="13"/>
      <c r="J32" s="44">
        <v>5.6250000000000001E-2</v>
      </c>
      <c r="K32" s="43">
        <v>2.2916666666666669E-2</v>
      </c>
      <c r="L32" s="13"/>
      <c r="M32" s="44">
        <v>2.2916666666666669E-2</v>
      </c>
      <c r="N32" s="43">
        <f t="shared" si="1"/>
        <v>0.18888888888888888</v>
      </c>
      <c r="O32" s="48" t="s">
        <v>325</v>
      </c>
    </row>
    <row r="33" spans="1:18" ht="16.5" customHeight="1" x14ac:dyDescent="0.25">
      <c r="A33" s="13" t="s">
        <v>251</v>
      </c>
      <c r="B33" s="13" t="s">
        <v>250</v>
      </c>
      <c r="C33" s="29" t="s">
        <v>252</v>
      </c>
      <c r="D33" s="40">
        <v>1</v>
      </c>
      <c r="E33" s="43">
        <v>0.11597222222222221</v>
      </c>
      <c r="F33" s="13"/>
      <c r="G33" s="44">
        <v>0.11597222222222221</v>
      </c>
      <c r="H33" s="43">
        <v>6.1805555555555558E-2</v>
      </c>
      <c r="I33" s="13"/>
      <c r="J33" s="44">
        <v>6.1805555555555558E-2</v>
      </c>
      <c r="K33" s="43">
        <v>1.5277777777777777E-2</v>
      </c>
      <c r="L33" s="13"/>
      <c r="M33" s="44">
        <v>1.5277777777777777E-2</v>
      </c>
      <c r="N33" s="43">
        <f t="shared" si="1"/>
        <v>0.19305555555555554</v>
      </c>
      <c r="O33" s="48" t="s">
        <v>326</v>
      </c>
    </row>
    <row r="34" spans="1:18" ht="16.5" customHeight="1" x14ac:dyDescent="0.25">
      <c r="A34" s="13" t="s">
        <v>269</v>
      </c>
      <c r="B34" s="13" t="s">
        <v>268</v>
      </c>
      <c r="C34" s="29" t="s">
        <v>294</v>
      </c>
      <c r="D34" s="40" t="s">
        <v>42</v>
      </c>
      <c r="E34" s="43">
        <v>0.12291666666666667</v>
      </c>
      <c r="F34" s="13"/>
      <c r="G34" s="44">
        <v>0.12291666666666667</v>
      </c>
      <c r="H34" s="43">
        <v>6.5277777777777782E-2</v>
      </c>
      <c r="I34" s="13"/>
      <c r="J34" s="44">
        <v>6.5277777777777782E-2</v>
      </c>
      <c r="K34" s="43">
        <v>1.8055555555555557E-2</v>
      </c>
      <c r="L34" s="13"/>
      <c r="M34" s="44">
        <v>1.8055555555555557E-2</v>
      </c>
      <c r="N34" s="43">
        <f t="shared" si="1"/>
        <v>0.20624999999999999</v>
      </c>
      <c r="O34" s="48" t="s">
        <v>327</v>
      </c>
    </row>
    <row r="35" spans="1:18" ht="16.5" customHeight="1" x14ac:dyDescent="0.25">
      <c r="A35" s="13" t="s">
        <v>170</v>
      </c>
      <c r="B35" s="13" t="s">
        <v>184</v>
      </c>
      <c r="C35" s="29" t="s">
        <v>183</v>
      </c>
      <c r="D35" s="40" t="s">
        <v>42</v>
      </c>
      <c r="E35" s="43">
        <v>0.11458333333333333</v>
      </c>
      <c r="F35" s="13"/>
      <c r="G35" s="44">
        <v>0.11458333333333333</v>
      </c>
      <c r="H35" s="43">
        <v>7.6388888888888895E-2</v>
      </c>
      <c r="I35" s="13"/>
      <c r="J35" s="44">
        <v>7.6388888888888895E-2</v>
      </c>
      <c r="K35" s="43">
        <v>3.2638888888888891E-2</v>
      </c>
      <c r="L35" s="13"/>
      <c r="M35" s="44">
        <v>3.2638888888888891E-2</v>
      </c>
      <c r="N35" s="43">
        <f t="shared" si="1"/>
        <v>0.22361111111111109</v>
      </c>
      <c r="O35" s="48" t="s">
        <v>328</v>
      </c>
    </row>
    <row r="36" spans="1:18" ht="16.5" customHeight="1" x14ac:dyDescent="0.25">
      <c r="A36" s="13" t="s">
        <v>194</v>
      </c>
      <c r="B36" s="13" t="s">
        <v>193</v>
      </c>
      <c r="C36" s="29" t="s">
        <v>195</v>
      </c>
      <c r="D36" s="40" t="s">
        <v>42</v>
      </c>
      <c r="E36" s="43">
        <v>0.12430555555555556</v>
      </c>
      <c r="F36" s="13"/>
      <c r="G36" s="44">
        <v>0.12430555555555556</v>
      </c>
      <c r="H36" s="43">
        <v>8.2638888888888887E-2</v>
      </c>
      <c r="I36" s="13"/>
      <c r="J36" s="44">
        <v>8.2638888888888887E-2</v>
      </c>
      <c r="K36" s="43">
        <v>2.8472222222222222E-2</v>
      </c>
      <c r="L36" s="13"/>
      <c r="M36" s="44">
        <v>2.8472222222222222E-2</v>
      </c>
      <c r="N36" s="43">
        <f t="shared" si="1"/>
        <v>0.23541666666666666</v>
      </c>
      <c r="O36" s="48" t="s">
        <v>329</v>
      </c>
    </row>
    <row r="37" spans="1:18" ht="16.5" customHeight="1" x14ac:dyDescent="0.25">
      <c r="A37" s="13" t="s">
        <v>169</v>
      </c>
      <c r="B37" s="13" t="s">
        <v>168</v>
      </c>
      <c r="C37" s="29" t="s">
        <v>167</v>
      </c>
      <c r="D37" s="40">
        <v>2</v>
      </c>
      <c r="E37" s="43">
        <v>0.13749999999999998</v>
      </c>
      <c r="F37" s="13"/>
      <c r="G37" s="44">
        <v>0.13749999999999998</v>
      </c>
      <c r="H37" s="43">
        <v>8.6805555555555566E-2</v>
      </c>
      <c r="I37" s="13"/>
      <c r="J37" s="44">
        <v>8.6805555555555566E-2</v>
      </c>
      <c r="K37" s="43">
        <v>1.7361111111111112E-2</v>
      </c>
      <c r="L37" s="30">
        <v>2.0833333333333332E-2</v>
      </c>
      <c r="M37" s="44">
        <v>3.8194444444444448E-2</v>
      </c>
      <c r="N37" s="43">
        <f t="shared" si="1"/>
        <v>0.26249999999999996</v>
      </c>
      <c r="O37" s="48" t="s">
        <v>330</v>
      </c>
    </row>
    <row r="38" spans="1:18" ht="16.5" customHeight="1" x14ac:dyDescent="0.25">
      <c r="A38" s="13" t="s">
        <v>184</v>
      </c>
      <c r="B38" s="13" t="s">
        <v>185</v>
      </c>
      <c r="C38" s="29" t="s">
        <v>293</v>
      </c>
      <c r="D38" s="40" t="s">
        <v>42</v>
      </c>
      <c r="E38" s="43">
        <v>8.819444444444445E-2</v>
      </c>
      <c r="F38" s="30">
        <v>2.0833333333333332E-2</v>
      </c>
      <c r="G38" s="44">
        <v>0.10902777777777778</v>
      </c>
      <c r="H38" s="43">
        <v>6.0416666666666667E-2</v>
      </c>
      <c r="I38" s="13"/>
      <c r="J38" s="44">
        <v>6.0416666666666667E-2</v>
      </c>
      <c r="K38" s="43" t="s">
        <v>292</v>
      </c>
      <c r="L38" s="13"/>
      <c r="M38" s="44">
        <v>0.20833333333333334</v>
      </c>
      <c r="N38" s="43">
        <f t="shared" si="1"/>
        <v>0.37777777777777777</v>
      </c>
      <c r="O38" s="48" t="s">
        <v>331</v>
      </c>
    </row>
    <row r="39" spans="1:18" ht="16.5" customHeight="1" thickBot="1" x14ac:dyDescent="0.3">
      <c r="A39" s="13" t="s">
        <v>188</v>
      </c>
      <c r="B39" s="13" t="s">
        <v>187</v>
      </c>
      <c r="C39" s="29" t="s">
        <v>186</v>
      </c>
      <c r="D39" s="56" t="s">
        <v>42</v>
      </c>
      <c r="E39" s="45">
        <v>0.10486111111111111</v>
      </c>
      <c r="F39" s="46"/>
      <c r="G39" s="47">
        <v>0.10486111111111111</v>
      </c>
      <c r="H39" s="45" t="s">
        <v>292</v>
      </c>
      <c r="I39" s="46"/>
      <c r="J39" s="47">
        <v>0.20833333333333334</v>
      </c>
      <c r="K39" s="45" t="s">
        <v>292</v>
      </c>
      <c r="L39" s="46"/>
      <c r="M39" s="47">
        <v>0.20833333333333334</v>
      </c>
      <c r="N39" s="45">
        <f t="shared" si="1"/>
        <v>0.52152777777777781</v>
      </c>
      <c r="O39" s="49" t="s">
        <v>332</v>
      </c>
    </row>
    <row r="40" spans="1:18" s="55" customFormat="1" ht="24" customHeight="1" x14ac:dyDescent="0.25">
      <c r="A40" s="65"/>
      <c r="B40" s="65"/>
      <c r="C40" s="65"/>
      <c r="D40" s="65"/>
      <c r="E40" s="79"/>
      <c r="F40" s="65"/>
      <c r="G40" s="65"/>
    </row>
    <row r="41" spans="1:18" s="55" customFormat="1" ht="24" customHeight="1" thickBot="1" x14ac:dyDescent="0.3">
      <c r="A41" s="16" t="s">
        <v>334</v>
      </c>
      <c r="B41" s="16"/>
      <c r="C41" s="16"/>
      <c r="D41" s="16"/>
      <c r="E41" s="15"/>
      <c r="F41" s="65"/>
      <c r="G41" s="66"/>
    </row>
    <row r="42" spans="1:18" s="39" customFormat="1" ht="18" customHeight="1" x14ac:dyDescent="0.25">
      <c r="A42" s="113" t="s">
        <v>26</v>
      </c>
      <c r="B42" s="113" t="s">
        <v>25</v>
      </c>
      <c r="C42" s="113" t="s">
        <v>24</v>
      </c>
      <c r="D42" s="114" t="s">
        <v>284</v>
      </c>
      <c r="E42" s="118" t="s">
        <v>304</v>
      </c>
      <c r="F42" s="125"/>
      <c r="G42" s="119"/>
      <c r="H42" s="118" t="s">
        <v>306</v>
      </c>
      <c r="I42" s="125"/>
      <c r="J42" s="119"/>
      <c r="K42" s="118" t="s">
        <v>307</v>
      </c>
      <c r="L42" s="125"/>
      <c r="M42" s="119"/>
      <c r="N42" s="118" t="s">
        <v>336</v>
      </c>
      <c r="O42" s="125"/>
      <c r="P42" s="119"/>
      <c r="Q42" s="118" t="s">
        <v>308</v>
      </c>
      <c r="R42" s="119"/>
    </row>
    <row r="43" spans="1:18" s="12" customFormat="1" ht="24" customHeight="1" x14ac:dyDescent="0.25">
      <c r="A43" s="113"/>
      <c r="B43" s="113"/>
      <c r="C43" s="113"/>
      <c r="D43" s="114"/>
      <c r="E43" s="70" t="s">
        <v>23</v>
      </c>
      <c r="F43" s="69" t="s">
        <v>22</v>
      </c>
      <c r="G43" s="71" t="s">
        <v>21</v>
      </c>
      <c r="H43" s="70" t="s">
        <v>23</v>
      </c>
      <c r="I43" s="69" t="s">
        <v>22</v>
      </c>
      <c r="J43" s="71" t="s">
        <v>21</v>
      </c>
      <c r="K43" s="70" t="s">
        <v>23</v>
      </c>
      <c r="L43" s="69" t="s">
        <v>22</v>
      </c>
      <c r="M43" s="71" t="s">
        <v>21</v>
      </c>
      <c r="N43" s="70" t="s">
        <v>23</v>
      </c>
      <c r="O43" s="69" t="s">
        <v>22</v>
      </c>
      <c r="P43" s="71" t="s">
        <v>21</v>
      </c>
      <c r="Q43" s="70" t="s">
        <v>23</v>
      </c>
      <c r="R43" s="71" t="s">
        <v>309</v>
      </c>
    </row>
    <row r="44" spans="1:18" ht="8.25" customHeight="1" x14ac:dyDescent="0.25">
      <c r="A44" s="21"/>
      <c r="B44" s="21"/>
      <c r="C44" s="21"/>
      <c r="D44" s="34"/>
      <c r="E44" s="70"/>
      <c r="F44" s="69"/>
      <c r="G44" s="71"/>
      <c r="H44" s="70"/>
      <c r="I44" s="69"/>
      <c r="J44" s="71"/>
      <c r="K44" s="70"/>
      <c r="L44" s="69"/>
      <c r="M44" s="71"/>
      <c r="N44" s="70"/>
      <c r="O44" s="69"/>
      <c r="P44" s="71"/>
      <c r="Q44" s="70"/>
      <c r="R44" s="71"/>
    </row>
    <row r="45" spans="1:18" ht="16.5" customHeight="1" x14ac:dyDescent="0.25">
      <c r="A45" s="13" t="s">
        <v>128</v>
      </c>
      <c r="B45" s="13" t="s">
        <v>127</v>
      </c>
      <c r="C45" s="29" t="s">
        <v>125</v>
      </c>
      <c r="D45" s="40">
        <v>1</v>
      </c>
      <c r="E45" s="43">
        <v>9.8611111111111108E-2</v>
      </c>
      <c r="F45" s="13"/>
      <c r="G45" s="44">
        <v>9.8611111111111108E-2</v>
      </c>
      <c r="H45" s="43">
        <v>6.5972222222222224E-2</v>
      </c>
      <c r="I45" s="13"/>
      <c r="J45" s="44">
        <v>6.5972222222222224E-2</v>
      </c>
      <c r="K45" s="43">
        <v>1.4583333333333332E-2</v>
      </c>
      <c r="L45" s="13"/>
      <c r="M45" s="44">
        <v>1.4583333333333332E-2</v>
      </c>
      <c r="N45" s="43">
        <v>2.5694444444444447E-2</v>
      </c>
      <c r="O45" s="13"/>
      <c r="P45" s="44">
        <v>2.5694444444444447E-2</v>
      </c>
      <c r="Q45" s="57">
        <f t="shared" ref="Q45:Q57" si="2">G45+J45+M45+P45</f>
        <v>0.2048611111111111</v>
      </c>
      <c r="R45" s="48" t="s">
        <v>310</v>
      </c>
    </row>
    <row r="46" spans="1:18" ht="16.5" customHeight="1" x14ac:dyDescent="0.25">
      <c r="A46" s="13" t="s">
        <v>128</v>
      </c>
      <c r="B46" s="13" t="s">
        <v>127</v>
      </c>
      <c r="C46" s="29" t="s">
        <v>129</v>
      </c>
      <c r="D46" s="40">
        <v>1</v>
      </c>
      <c r="E46" s="43">
        <v>9.5833333333333326E-2</v>
      </c>
      <c r="F46" s="13"/>
      <c r="G46" s="44">
        <v>9.5833333333333326E-2</v>
      </c>
      <c r="H46" s="43">
        <v>6.9444444444444434E-2</v>
      </c>
      <c r="I46" s="13"/>
      <c r="J46" s="44">
        <v>6.9444444444444434E-2</v>
      </c>
      <c r="K46" s="43">
        <v>1.5277777777777777E-2</v>
      </c>
      <c r="L46" s="13"/>
      <c r="M46" s="44">
        <v>1.5277777777777777E-2</v>
      </c>
      <c r="N46" s="43">
        <v>2.6388888888888889E-2</v>
      </c>
      <c r="O46" s="13"/>
      <c r="P46" s="44">
        <v>2.6388888888888889E-2</v>
      </c>
      <c r="Q46" s="57">
        <f t="shared" si="2"/>
        <v>0.2069444444444444</v>
      </c>
      <c r="R46" s="48" t="s">
        <v>311</v>
      </c>
    </row>
    <row r="47" spans="1:18" ht="16.5" customHeight="1" x14ac:dyDescent="0.25">
      <c r="A47" s="13" t="s">
        <v>295</v>
      </c>
      <c r="B47" s="13" t="s">
        <v>296</v>
      </c>
      <c r="C47" s="29" t="s">
        <v>297</v>
      </c>
      <c r="D47" s="40" t="s">
        <v>42</v>
      </c>
      <c r="E47" s="43">
        <v>0.10208333333333335</v>
      </c>
      <c r="F47" s="13"/>
      <c r="G47" s="44">
        <v>0.10208333333333335</v>
      </c>
      <c r="H47" s="43">
        <v>5.9027777777777783E-2</v>
      </c>
      <c r="I47" s="13"/>
      <c r="J47" s="44">
        <v>5.9027777777777783E-2</v>
      </c>
      <c r="K47" s="43">
        <v>1.6666666666666666E-2</v>
      </c>
      <c r="L47" s="13"/>
      <c r="M47" s="44">
        <v>1.6666666666666666E-2</v>
      </c>
      <c r="N47" s="43">
        <v>3.4027777777777775E-2</v>
      </c>
      <c r="O47" s="13"/>
      <c r="P47" s="44">
        <v>3.4027777777777775E-2</v>
      </c>
      <c r="Q47" s="57">
        <f t="shared" si="2"/>
        <v>0.21180555555555555</v>
      </c>
      <c r="R47" s="48" t="s">
        <v>312</v>
      </c>
    </row>
    <row r="48" spans="1:18" ht="16.5" customHeight="1" x14ac:dyDescent="0.25">
      <c r="A48" s="13" t="s">
        <v>75</v>
      </c>
      <c r="B48" s="13" t="s">
        <v>101</v>
      </c>
      <c r="C48" s="29" t="s">
        <v>99</v>
      </c>
      <c r="D48" s="40" t="s">
        <v>98</v>
      </c>
      <c r="E48" s="43">
        <v>9.375E-2</v>
      </c>
      <c r="F48" s="13"/>
      <c r="G48" s="44">
        <v>9.375E-2</v>
      </c>
      <c r="H48" s="43">
        <v>5.486111111111111E-2</v>
      </c>
      <c r="I48" s="13"/>
      <c r="J48" s="44">
        <v>5.486111111111111E-2</v>
      </c>
      <c r="K48" s="43">
        <v>2.7083333333333334E-2</v>
      </c>
      <c r="L48" s="13"/>
      <c r="M48" s="44">
        <v>2.7083333333333334E-2</v>
      </c>
      <c r="N48" s="43">
        <v>5.347222222222222E-2</v>
      </c>
      <c r="O48" s="13"/>
      <c r="P48" s="44">
        <v>5.347222222222222E-2</v>
      </c>
      <c r="Q48" s="57">
        <f t="shared" si="2"/>
        <v>0.22916666666666666</v>
      </c>
      <c r="R48" s="48" t="s">
        <v>313</v>
      </c>
    </row>
    <row r="49" spans="1:21" ht="16.5" customHeight="1" x14ac:dyDescent="0.25">
      <c r="A49" s="13">
        <v>11</v>
      </c>
      <c r="B49" s="13">
        <v>721</v>
      </c>
      <c r="C49" s="29" t="s">
        <v>203</v>
      </c>
      <c r="D49" s="40">
        <v>2</v>
      </c>
      <c r="E49" s="43">
        <v>0.12430555555555556</v>
      </c>
      <c r="F49" s="13"/>
      <c r="G49" s="44">
        <v>0.12430555555555556</v>
      </c>
      <c r="H49" s="43">
        <v>8.2638888888888887E-2</v>
      </c>
      <c r="I49" s="13"/>
      <c r="J49" s="44">
        <v>8.2638888888888887E-2</v>
      </c>
      <c r="K49" s="43">
        <v>1.3194444444444444E-2</v>
      </c>
      <c r="L49" s="13"/>
      <c r="M49" s="44">
        <v>1.3194444444444444E-2</v>
      </c>
      <c r="N49" s="43">
        <v>3.8194444444444441E-2</v>
      </c>
      <c r="O49" s="13"/>
      <c r="P49" s="44">
        <v>3.8194444444444441E-2</v>
      </c>
      <c r="Q49" s="57">
        <f t="shared" si="2"/>
        <v>0.2583333333333333</v>
      </c>
      <c r="R49" s="48" t="s">
        <v>314</v>
      </c>
    </row>
    <row r="50" spans="1:21" ht="16.5" customHeight="1" x14ac:dyDescent="0.25">
      <c r="A50" s="13" t="s">
        <v>53</v>
      </c>
      <c r="B50" s="13" t="s">
        <v>52</v>
      </c>
      <c r="C50" s="29" t="s">
        <v>54</v>
      </c>
      <c r="D50" s="40" t="s">
        <v>42</v>
      </c>
      <c r="E50" s="43">
        <v>0.1173611111111111</v>
      </c>
      <c r="F50" s="13"/>
      <c r="G50" s="44">
        <v>0.1173611111111111</v>
      </c>
      <c r="H50" s="43">
        <v>9.1666666666666674E-2</v>
      </c>
      <c r="I50" s="13"/>
      <c r="J50" s="44">
        <v>9.1666666666666674E-2</v>
      </c>
      <c r="K50" s="43">
        <v>2.1527777777777781E-2</v>
      </c>
      <c r="L50" s="13"/>
      <c r="M50" s="44">
        <v>2.1527777777777781E-2</v>
      </c>
      <c r="N50" s="43">
        <v>4.3750000000000004E-2</v>
      </c>
      <c r="O50" s="13"/>
      <c r="P50" s="44">
        <v>4.3750000000000004E-2</v>
      </c>
      <c r="Q50" s="57">
        <f t="shared" si="2"/>
        <v>0.27430555555555552</v>
      </c>
      <c r="R50" s="48" t="s">
        <v>315</v>
      </c>
    </row>
    <row r="51" spans="1:21" ht="16.5" customHeight="1" x14ac:dyDescent="0.25">
      <c r="A51" s="13" t="s">
        <v>112</v>
      </c>
      <c r="B51" s="13" t="s">
        <v>111</v>
      </c>
      <c r="C51" s="29" t="s">
        <v>113</v>
      </c>
      <c r="D51" s="40">
        <v>1</v>
      </c>
      <c r="E51" s="43"/>
      <c r="F51" s="13"/>
      <c r="G51" s="44">
        <v>0.20833333333333334</v>
      </c>
      <c r="H51" s="43">
        <v>5.347222222222222E-2</v>
      </c>
      <c r="I51" s="13"/>
      <c r="J51" s="44">
        <v>5.347222222222222E-2</v>
      </c>
      <c r="K51" s="43">
        <v>1.2499999999999999E-2</v>
      </c>
      <c r="L51" s="30">
        <v>2.0833333333333332E-2</v>
      </c>
      <c r="M51" s="44">
        <v>3.3333333333333333E-2</v>
      </c>
      <c r="N51" s="43">
        <v>2.9166666666666664E-2</v>
      </c>
      <c r="O51" s="13"/>
      <c r="P51" s="44">
        <v>2.9166666666666664E-2</v>
      </c>
      <c r="Q51" s="57">
        <f t="shared" si="2"/>
        <v>0.32430555555555557</v>
      </c>
      <c r="R51" s="48" t="s">
        <v>316</v>
      </c>
    </row>
    <row r="52" spans="1:21" ht="16.5" customHeight="1" x14ac:dyDescent="0.25">
      <c r="A52" s="13" t="s">
        <v>56</v>
      </c>
      <c r="B52" s="13" t="s">
        <v>55</v>
      </c>
      <c r="C52" s="29" t="s">
        <v>57</v>
      </c>
      <c r="D52" s="40" t="s">
        <v>42</v>
      </c>
      <c r="E52" s="43">
        <v>0.15972222222222224</v>
      </c>
      <c r="F52" s="13"/>
      <c r="G52" s="44">
        <v>0.15972222222222224</v>
      </c>
      <c r="H52" s="43">
        <v>6.3194444444444442E-2</v>
      </c>
      <c r="I52" s="13"/>
      <c r="J52" s="44">
        <v>6.3194444444444442E-2</v>
      </c>
      <c r="K52" s="43">
        <v>2.7083333333333334E-2</v>
      </c>
      <c r="L52" s="13"/>
      <c r="M52" s="44">
        <v>2.7083333333333334E-2</v>
      </c>
      <c r="N52" s="43">
        <v>7.8472222222222221E-2</v>
      </c>
      <c r="O52" s="13"/>
      <c r="P52" s="44">
        <v>7.8472222222222221E-2</v>
      </c>
      <c r="Q52" s="57">
        <f t="shared" si="2"/>
        <v>0.32847222222222222</v>
      </c>
      <c r="R52" s="48" t="s">
        <v>317</v>
      </c>
    </row>
    <row r="53" spans="1:21" ht="16.5" customHeight="1" x14ac:dyDescent="0.25">
      <c r="A53" s="13" t="s">
        <v>63</v>
      </c>
      <c r="B53" s="13" t="s">
        <v>62</v>
      </c>
      <c r="C53" s="29" t="s">
        <v>61</v>
      </c>
      <c r="D53" s="40">
        <v>3</v>
      </c>
      <c r="E53" s="43">
        <v>0.13958333333333334</v>
      </c>
      <c r="F53" s="13"/>
      <c r="G53" s="44">
        <v>0.13958333333333334</v>
      </c>
      <c r="H53" s="43">
        <v>6.8749999999999992E-2</v>
      </c>
      <c r="I53" s="13"/>
      <c r="J53" s="44">
        <v>6.8749999999999992E-2</v>
      </c>
      <c r="K53" s="43">
        <v>2.013888888888889E-2</v>
      </c>
      <c r="L53" s="30">
        <v>2.0833333333333332E-2</v>
      </c>
      <c r="M53" s="44">
        <v>4.0972222222222222E-2</v>
      </c>
      <c r="N53" s="43">
        <v>7.9861111111111105E-2</v>
      </c>
      <c r="O53" s="13"/>
      <c r="P53" s="44">
        <v>7.9861111111111105E-2</v>
      </c>
      <c r="Q53" s="57">
        <f t="shared" si="2"/>
        <v>0.32916666666666661</v>
      </c>
      <c r="R53" s="48" t="s">
        <v>319</v>
      </c>
    </row>
    <row r="54" spans="1:21" ht="16.5" customHeight="1" x14ac:dyDescent="0.25">
      <c r="A54" s="13" t="s">
        <v>245</v>
      </c>
      <c r="B54" s="13" t="s">
        <v>244</v>
      </c>
      <c r="C54" s="29" t="s">
        <v>246</v>
      </c>
      <c r="D54" s="40">
        <v>3</v>
      </c>
      <c r="E54" s="43">
        <v>0.1451388888888889</v>
      </c>
      <c r="F54" s="13"/>
      <c r="G54" s="44">
        <v>0.1451388888888889</v>
      </c>
      <c r="H54" s="43">
        <v>9.2361111111111116E-2</v>
      </c>
      <c r="I54" s="13"/>
      <c r="J54" s="44">
        <v>9.2361111111111116E-2</v>
      </c>
      <c r="K54" s="43">
        <v>2.7777777777777776E-2</v>
      </c>
      <c r="L54" s="13"/>
      <c r="M54" s="44">
        <v>2.7777777777777776E-2</v>
      </c>
      <c r="N54" s="43">
        <v>5.9027777777777783E-2</v>
      </c>
      <c r="O54" s="30">
        <v>4.1666666666666664E-2</v>
      </c>
      <c r="P54" s="44">
        <v>7.9861111111111119E-2</v>
      </c>
      <c r="Q54" s="57">
        <f t="shared" si="2"/>
        <v>0.34513888888888888</v>
      </c>
      <c r="R54" s="48" t="s">
        <v>320</v>
      </c>
    </row>
    <row r="55" spans="1:21" ht="16.5" customHeight="1" x14ac:dyDescent="0.25">
      <c r="A55" s="13" t="s">
        <v>120</v>
      </c>
      <c r="B55" s="13"/>
      <c r="C55" s="29" t="s">
        <v>122</v>
      </c>
      <c r="D55" s="40" t="s">
        <v>42</v>
      </c>
      <c r="E55" s="43">
        <v>0.14027777777777778</v>
      </c>
      <c r="F55" s="13"/>
      <c r="G55" s="44">
        <v>0.14027777777777778</v>
      </c>
      <c r="H55" s="43">
        <v>0.13472222222222222</v>
      </c>
      <c r="I55" s="13"/>
      <c r="J55" s="44">
        <v>0.13472222222222222</v>
      </c>
      <c r="K55" s="43">
        <v>1.9444444444444445E-2</v>
      </c>
      <c r="L55" s="13"/>
      <c r="M55" s="44">
        <v>1.9444444444444445E-2</v>
      </c>
      <c r="N55" s="43">
        <v>7.013888888888889E-2</v>
      </c>
      <c r="O55" s="13"/>
      <c r="P55" s="44">
        <v>7.013888888888889E-2</v>
      </c>
      <c r="Q55" s="57">
        <f t="shared" si="2"/>
        <v>0.36458333333333337</v>
      </c>
      <c r="R55" s="48" t="s">
        <v>321</v>
      </c>
    </row>
    <row r="56" spans="1:21" ht="16.5" customHeight="1" x14ac:dyDescent="0.25">
      <c r="A56" s="13" t="s">
        <v>96</v>
      </c>
      <c r="B56" s="13" t="s">
        <v>95</v>
      </c>
      <c r="C56" s="29" t="s">
        <v>93</v>
      </c>
      <c r="D56" s="40" t="s">
        <v>92</v>
      </c>
      <c r="E56" s="43">
        <v>0.10486111111111111</v>
      </c>
      <c r="F56" s="30">
        <v>6.25E-2</v>
      </c>
      <c r="G56" s="44">
        <v>0.1673611111111111</v>
      </c>
      <c r="H56" s="43">
        <v>8.2638888888888887E-2</v>
      </c>
      <c r="I56" s="30"/>
      <c r="J56" s="44">
        <v>8.2638888888888887E-2</v>
      </c>
      <c r="K56" s="43">
        <v>6.805555555555555E-2</v>
      </c>
      <c r="L56" s="30"/>
      <c r="M56" s="44">
        <v>6.805555555555555E-2</v>
      </c>
      <c r="N56" s="43">
        <v>7.4999999999999997E-2</v>
      </c>
      <c r="O56" s="13"/>
      <c r="P56" s="44">
        <v>7.4999999999999997E-2</v>
      </c>
      <c r="Q56" s="57">
        <f t="shared" si="2"/>
        <v>0.39305555555555555</v>
      </c>
      <c r="R56" s="48" t="s">
        <v>322</v>
      </c>
    </row>
    <row r="57" spans="1:21" ht="16.5" customHeight="1" x14ac:dyDescent="0.25">
      <c r="A57" s="35" t="s">
        <v>290</v>
      </c>
      <c r="B57" s="35" t="s">
        <v>291</v>
      </c>
      <c r="C57" s="36" t="s">
        <v>289</v>
      </c>
      <c r="D57" s="50" t="s">
        <v>42</v>
      </c>
      <c r="E57" s="51">
        <v>0.10972222222222222</v>
      </c>
      <c r="F57" s="37"/>
      <c r="G57" s="52">
        <v>0.10972222222222222</v>
      </c>
      <c r="H57" s="43"/>
      <c r="I57" s="13"/>
      <c r="J57" s="44">
        <v>0.20833333333333334</v>
      </c>
      <c r="K57" s="43"/>
      <c r="L57" s="13"/>
      <c r="M57" s="44">
        <v>0.20833333333333334</v>
      </c>
      <c r="N57" s="43">
        <v>4.4444444444444446E-2</v>
      </c>
      <c r="O57" s="13"/>
      <c r="P57" s="44">
        <v>4.4444444444444446E-2</v>
      </c>
      <c r="Q57" s="57">
        <f t="shared" si="2"/>
        <v>0.5708333333333333</v>
      </c>
      <c r="R57" s="48" t="s">
        <v>323</v>
      </c>
    </row>
    <row r="58" spans="1:21" ht="16.5" customHeight="1" thickBot="1" x14ac:dyDescent="0.3">
      <c r="A58" s="13" t="s">
        <v>119</v>
      </c>
      <c r="B58" s="13" t="s">
        <v>118</v>
      </c>
      <c r="C58" s="29" t="s">
        <v>116</v>
      </c>
      <c r="D58" s="40" t="s">
        <v>42</v>
      </c>
      <c r="E58" s="45">
        <v>0.15833333333333333</v>
      </c>
      <c r="F58" s="46"/>
      <c r="G58" s="47">
        <v>0.15833333333333333</v>
      </c>
      <c r="H58" s="45">
        <v>0.10277777777777779</v>
      </c>
      <c r="I58" s="46"/>
      <c r="J58" s="47">
        <v>0.10277777777777779</v>
      </c>
      <c r="K58" s="45">
        <v>2.2222222222222223E-2</v>
      </c>
      <c r="L58" s="46"/>
      <c r="M58" s="47">
        <v>2.2222222222222223E-2</v>
      </c>
      <c r="N58" s="45"/>
      <c r="O58" s="46"/>
      <c r="P58" s="47">
        <v>0.9375</v>
      </c>
      <c r="Q58" s="58" t="s">
        <v>337</v>
      </c>
      <c r="R58" s="49" t="s">
        <v>324</v>
      </c>
    </row>
    <row r="60" spans="1:21" ht="24" customHeight="1" thickBot="1" x14ac:dyDescent="0.3">
      <c r="A60" s="16" t="s">
        <v>333</v>
      </c>
      <c r="B60" s="16"/>
      <c r="C60" s="16"/>
      <c r="D60" s="16"/>
      <c r="E60" s="15"/>
      <c r="F60" s="65"/>
      <c r="G60" s="66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21" s="39" customFormat="1" ht="18" customHeight="1" x14ac:dyDescent="0.25">
      <c r="A61" s="113" t="s">
        <v>26</v>
      </c>
      <c r="B61" s="113" t="s">
        <v>25</v>
      </c>
      <c r="C61" s="113" t="s">
        <v>24</v>
      </c>
      <c r="D61" s="114" t="s">
        <v>284</v>
      </c>
      <c r="E61" s="118" t="s">
        <v>304</v>
      </c>
      <c r="F61" s="125"/>
      <c r="G61" s="119"/>
      <c r="H61" s="118" t="s">
        <v>306</v>
      </c>
      <c r="I61" s="125"/>
      <c r="J61" s="119"/>
      <c r="K61" s="118" t="s">
        <v>307</v>
      </c>
      <c r="L61" s="125"/>
      <c r="M61" s="119"/>
      <c r="N61" s="115" t="s">
        <v>336</v>
      </c>
      <c r="O61" s="116"/>
      <c r="P61" s="117"/>
      <c r="Q61" s="115" t="s">
        <v>341</v>
      </c>
      <c r="R61" s="116"/>
      <c r="S61" s="117"/>
      <c r="T61" s="115" t="s">
        <v>308</v>
      </c>
      <c r="U61" s="117"/>
    </row>
    <row r="62" spans="1:21" s="12" customFormat="1" ht="24" customHeight="1" x14ac:dyDescent="0.25">
      <c r="A62" s="113"/>
      <c r="B62" s="113"/>
      <c r="C62" s="113"/>
      <c r="D62" s="114"/>
      <c r="E62" s="41" t="s">
        <v>23</v>
      </c>
      <c r="F62" s="21" t="s">
        <v>22</v>
      </c>
      <c r="G62" s="42" t="s">
        <v>21</v>
      </c>
      <c r="H62" s="41" t="s">
        <v>23</v>
      </c>
      <c r="I62" s="21" t="s">
        <v>22</v>
      </c>
      <c r="J62" s="42" t="s">
        <v>21</v>
      </c>
      <c r="K62" s="41" t="s">
        <v>23</v>
      </c>
      <c r="L62" s="21" t="s">
        <v>22</v>
      </c>
      <c r="M62" s="42" t="s">
        <v>21</v>
      </c>
      <c r="N62" s="41" t="s">
        <v>23</v>
      </c>
      <c r="O62" s="21" t="s">
        <v>22</v>
      </c>
      <c r="P62" s="42" t="s">
        <v>21</v>
      </c>
      <c r="Q62" s="41" t="s">
        <v>23</v>
      </c>
      <c r="R62" s="21" t="s">
        <v>22</v>
      </c>
      <c r="S62" s="42" t="s">
        <v>21</v>
      </c>
      <c r="T62" s="41" t="s">
        <v>345</v>
      </c>
      <c r="U62" s="42" t="s">
        <v>309</v>
      </c>
    </row>
    <row r="63" spans="1:21" ht="15" customHeight="1" x14ac:dyDescent="0.25">
      <c r="A63" s="13" t="s">
        <v>148</v>
      </c>
      <c r="B63" s="13" t="s">
        <v>9</v>
      </c>
      <c r="C63" s="29" t="s">
        <v>147</v>
      </c>
      <c r="D63" s="40" t="s">
        <v>42</v>
      </c>
      <c r="E63" s="43">
        <v>3.125E-2</v>
      </c>
      <c r="F63" s="13"/>
      <c r="G63" s="44">
        <v>3.125E-2</v>
      </c>
      <c r="H63" s="43">
        <v>4.4444444444444446E-2</v>
      </c>
      <c r="I63" s="13"/>
      <c r="J63" s="44">
        <v>4.4444444444444446E-2</v>
      </c>
      <c r="K63" s="43">
        <v>8.3333333333333332E-3</v>
      </c>
      <c r="L63" s="13"/>
      <c r="M63" s="44">
        <v>8.3333333333333332E-3</v>
      </c>
      <c r="N63" s="43">
        <v>1.3194444444444444E-2</v>
      </c>
      <c r="O63" s="13"/>
      <c r="P63" s="67">
        <v>1.3194444444444444E-2</v>
      </c>
      <c r="Q63" s="43">
        <v>2.7777777777777776E-2</v>
      </c>
      <c r="R63" s="13"/>
      <c r="S63" s="67">
        <v>2.7777777777777776E-2</v>
      </c>
      <c r="T63" s="43">
        <f>G63+J63+M63+P63+S63</f>
        <v>0.125</v>
      </c>
      <c r="U63" s="56">
        <v>1</v>
      </c>
    </row>
    <row r="64" spans="1:21" ht="15" customHeight="1" x14ac:dyDescent="0.25">
      <c r="A64" s="13" t="s">
        <v>150</v>
      </c>
      <c r="B64" s="13" t="s">
        <v>9</v>
      </c>
      <c r="C64" s="29" t="s">
        <v>149</v>
      </c>
      <c r="D64" s="40">
        <v>1</v>
      </c>
      <c r="E64" s="43">
        <v>2.7777777777777776E-2</v>
      </c>
      <c r="F64" s="13"/>
      <c r="G64" s="44">
        <v>2.7777777777777776E-2</v>
      </c>
      <c r="H64" s="43">
        <v>4.4444444444444446E-2</v>
      </c>
      <c r="I64" s="13"/>
      <c r="J64" s="44">
        <v>4.4444444444444446E-2</v>
      </c>
      <c r="K64" s="43">
        <v>9.0277777777777787E-3</v>
      </c>
      <c r="L64" s="13"/>
      <c r="M64" s="44">
        <v>9.0277777777777787E-3</v>
      </c>
      <c r="N64" s="43">
        <v>1.3194444444444444E-2</v>
      </c>
      <c r="O64" s="13"/>
      <c r="P64" s="67">
        <v>1.3194444444444444E-2</v>
      </c>
      <c r="Q64" s="43">
        <v>3.9583333333333331E-2</v>
      </c>
      <c r="R64" s="13"/>
      <c r="S64" s="67">
        <v>3.9583333333333331E-2</v>
      </c>
      <c r="T64" s="43">
        <f>G64+J64+M64+P64+S64</f>
        <v>0.13402777777777775</v>
      </c>
      <c r="U64" s="56">
        <v>2</v>
      </c>
    </row>
    <row r="65" spans="1:21" ht="15" customHeight="1" x14ac:dyDescent="0.25">
      <c r="A65" s="13" t="s">
        <v>146</v>
      </c>
      <c r="B65" s="13" t="s">
        <v>9</v>
      </c>
      <c r="C65" s="29" t="s">
        <v>144</v>
      </c>
      <c r="D65" s="40" t="s">
        <v>42</v>
      </c>
      <c r="E65" s="43">
        <v>2.7777777777777776E-2</v>
      </c>
      <c r="F65" s="13"/>
      <c r="G65" s="44">
        <v>2.7777777777777776E-2</v>
      </c>
      <c r="H65" s="43">
        <v>4.7222222222222221E-2</v>
      </c>
      <c r="I65" s="13"/>
      <c r="J65" s="44">
        <v>4.7222222222222221E-2</v>
      </c>
      <c r="K65" s="43">
        <v>8.3333333333333332E-3</v>
      </c>
      <c r="L65" s="13"/>
      <c r="M65" s="44">
        <v>8.3333333333333332E-3</v>
      </c>
      <c r="N65" s="43">
        <v>2.0833333333333332E-2</v>
      </c>
      <c r="O65" s="13"/>
      <c r="P65" s="67">
        <v>2.0833333333333332E-2</v>
      </c>
      <c r="Q65" s="43">
        <v>3.1944444444444449E-2</v>
      </c>
      <c r="R65" s="13"/>
      <c r="S65" s="67">
        <v>3.1944444444444449E-2</v>
      </c>
      <c r="T65" s="43">
        <f>G65+J65+M65+P65+S65</f>
        <v>0.1361111111111111</v>
      </c>
      <c r="U65" s="56">
        <v>3</v>
      </c>
    </row>
    <row r="66" spans="1:21" ht="15" customHeight="1" x14ac:dyDescent="0.25">
      <c r="A66" s="13" t="s">
        <v>152</v>
      </c>
      <c r="B66" s="13" t="s">
        <v>9</v>
      </c>
      <c r="C66" s="29" t="s">
        <v>151</v>
      </c>
      <c r="D66" s="40" t="s">
        <v>42</v>
      </c>
      <c r="E66" s="43">
        <v>4.0972222222222222E-2</v>
      </c>
      <c r="F66" s="13"/>
      <c r="G66" s="44">
        <v>4.0972222222222222E-2</v>
      </c>
      <c r="H66" s="43">
        <v>4.7222222222222221E-2</v>
      </c>
      <c r="I66" s="13"/>
      <c r="J66" s="44">
        <v>4.7222222222222221E-2</v>
      </c>
      <c r="K66" s="43">
        <v>9.7222222222222224E-3</v>
      </c>
      <c r="L66" s="13"/>
      <c r="M66" s="44">
        <v>9.7222222222222224E-3</v>
      </c>
      <c r="N66" s="43">
        <v>2.2222222222222223E-2</v>
      </c>
      <c r="O66" s="13"/>
      <c r="P66" s="67">
        <v>2.2222222222222223E-2</v>
      </c>
      <c r="Q66" s="43">
        <v>5.0694444444444452E-2</v>
      </c>
      <c r="R66" s="13"/>
      <c r="S66" s="67">
        <v>5.0694444444444452E-2</v>
      </c>
      <c r="T66" s="43">
        <f>G66+J66+M66+P66+S66</f>
        <v>0.17083333333333334</v>
      </c>
      <c r="U66" s="56">
        <v>4</v>
      </c>
    </row>
    <row r="67" spans="1:21" ht="15" customHeight="1" thickBot="1" x14ac:dyDescent="0.3">
      <c r="A67" s="13" t="s">
        <v>141</v>
      </c>
      <c r="B67" s="13" t="s">
        <v>9</v>
      </c>
      <c r="C67" s="29" t="s">
        <v>142</v>
      </c>
      <c r="D67" s="40" t="s">
        <v>42</v>
      </c>
      <c r="E67" s="45">
        <v>3.0555555555555555E-2</v>
      </c>
      <c r="F67" s="46"/>
      <c r="G67" s="47">
        <v>3.0555555555555555E-2</v>
      </c>
      <c r="H67" s="45">
        <v>5.8333333333333327E-2</v>
      </c>
      <c r="I67" s="46"/>
      <c r="J67" s="47">
        <v>5.8333333333333327E-2</v>
      </c>
      <c r="K67" s="45">
        <v>8.3333333333333332E-3</v>
      </c>
      <c r="L67" s="46"/>
      <c r="M67" s="47">
        <v>8.3333333333333332E-3</v>
      </c>
      <c r="N67" s="45">
        <v>2.2916666666666669E-2</v>
      </c>
      <c r="O67" s="46"/>
      <c r="P67" s="68">
        <v>2.2916666666666669E-2</v>
      </c>
      <c r="Q67" s="45">
        <v>6.6666666666666666E-2</v>
      </c>
      <c r="R67" s="46"/>
      <c r="S67" s="68">
        <v>6.6666666666666666E-2</v>
      </c>
      <c r="T67" s="45">
        <f>G67+J67+M67+P67+S67</f>
        <v>0.18680555555555556</v>
      </c>
      <c r="U67" s="61">
        <v>5</v>
      </c>
    </row>
  </sheetData>
  <autoFilter ref="A4:O4"/>
  <sortState ref="A63:AB67">
    <sortCondition ref="T63:T67"/>
  </sortState>
  <mergeCells count="35">
    <mergeCell ref="A61:A62"/>
    <mergeCell ref="B61:B62"/>
    <mergeCell ref="C61:C62"/>
    <mergeCell ref="D61:D62"/>
    <mergeCell ref="E61:G61"/>
    <mergeCell ref="H42:J42"/>
    <mergeCell ref="N42:P42"/>
    <mergeCell ref="Q61:S61"/>
    <mergeCell ref="T61:U61"/>
    <mergeCell ref="Q42:R42"/>
    <mergeCell ref="K42:M42"/>
    <mergeCell ref="H61:J61"/>
    <mergeCell ref="K61:M61"/>
    <mergeCell ref="N61:P61"/>
    <mergeCell ref="A42:A43"/>
    <mergeCell ref="B42:B43"/>
    <mergeCell ref="C42:C43"/>
    <mergeCell ref="D42:D43"/>
    <mergeCell ref="E42:G42"/>
    <mergeCell ref="E2:G2"/>
    <mergeCell ref="H2:J2"/>
    <mergeCell ref="K2:M2"/>
    <mergeCell ref="N2:O2"/>
    <mergeCell ref="A15:A16"/>
    <mergeCell ref="B15:B16"/>
    <mergeCell ref="C15:C16"/>
    <mergeCell ref="D15:D16"/>
    <mergeCell ref="E15:G15"/>
    <mergeCell ref="A2:A3"/>
    <mergeCell ref="B2:B3"/>
    <mergeCell ref="C2:C3"/>
    <mergeCell ref="D2:D3"/>
    <mergeCell ref="H15:J15"/>
    <mergeCell ref="K15:M15"/>
    <mergeCell ref="N15:O15"/>
  </mergeCells>
  <pageMargins left="0.19685039370078741" right="0.15748031496062992" top="0.23622047244094491" bottom="0.35433070866141736" header="0.31496062992125984" footer="0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>
      <pane ySplit="1" topLeftCell="A2" activePane="bottomLeft" state="frozen"/>
      <selection pane="bottomLeft" activeCell="E46" sqref="E46"/>
    </sheetView>
  </sheetViews>
  <sheetFormatPr defaultColWidth="9.140625" defaultRowHeight="12.75" x14ac:dyDescent="0.25"/>
  <cols>
    <col min="1" max="2" width="8" style="23" customWidth="1"/>
    <col min="3" max="3" width="6.5703125" style="23" customWidth="1"/>
    <col min="4" max="4" width="14.7109375" style="22" customWidth="1"/>
    <col min="5" max="5" width="23.42578125" style="22" customWidth="1"/>
    <col min="6" max="6" width="17.140625" style="22" customWidth="1"/>
    <col min="7" max="9" width="7.85546875" style="99" customWidth="1"/>
    <col min="10" max="10" width="7.85546875" style="100" customWidth="1"/>
    <col min="11" max="16384" width="9.140625" style="22"/>
  </cols>
  <sheetData>
    <row r="1" spans="1:10" s="98" customFormat="1" ht="23.25" customHeight="1" x14ac:dyDescent="0.25">
      <c r="A1" s="94" t="s">
        <v>13</v>
      </c>
      <c r="B1" s="94" t="s">
        <v>26</v>
      </c>
      <c r="C1" s="94" t="s">
        <v>287</v>
      </c>
      <c r="D1" s="95" t="s">
        <v>286</v>
      </c>
      <c r="E1" s="95" t="s">
        <v>285</v>
      </c>
      <c r="F1" s="95" t="s">
        <v>34</v>
      </c>
      <c r="G1" s="96" t="s">
        <v>352</v>
      </c>
      <c r="H1" s="96" t="s">
        <v>353</v>
      </c>
      <c r="I1" s="96" t="s">
        <v>21</v>
      </c>
      <c r="J1" s="97" t="s">
        <v>354</v>
      </c>
    </row>
    <row r="2" spans="1:10" ht="7.5" customHeight="1" thickBot="1" x14ac:dyDescent="0.3">
      <c r="A2" s="75"/>
      <c r="B2" s="75"/>
      <c r="C2" s="77"/>
      <c r="D2" s="72"/>
      <c r="E2" s="72"/>
      <c r="F2" s="103"/>
      <c r="G2" s="101"/>
      <c r="H2" s="101"/>
      <c r="I2" s="101"/>
      <c r="J2" s="102"/>
    </row>
    <row r="3" spans="1:10" ht="15.75" customHeight="1" x14ac:dyDescent="0.25">
      <c r="A3" s="135" t="s">
        <v>114</v>
      </c>
      <c r="B3" s="104" t="s">
        <v>119</v>
      </c>
      <c r="C3" s="104" t="s">
        <v>118</v>
      </c>
      <c r="D3" s="105" t="s">
        <v>117</v>
      </c>
      <c r="E3" s="105" t="s">
        <v>116</v>
      </c>
      <c r="F3" s="105" t="s">
        <v>115</v>
      </c>
      <c r="G3" s="138">
        <v>0.47013888888888888</v>
      </c>
      <c r="H3" s="138">
        <v>0.56597222222222221</v>
      </c>
      <c r="I3" s="138">
        <f t="shared" ref="I3" si="0">H3-G3</f>
        <v>9.5833333333333326E-2</v>
      </c>
      <c r="J3" s="141">
        <v>1</v>
      </c>
    </row>
    <row r="4" spans="1:10" ht="15.75" customHeight="1" x14ac:dyDescent="0.25">
      <c r="A4" s="136"/>
      <c r="B4" s="26" t="s">
        <v>114</v>
      </c>
      <c r="C4" s="26"/>
      <c r="D4" s="24"/>
      <c r="E4" s="24" t="s">
        <v>347</v>
      </c>
      <c r="F4" s="24" t="s">
        <v>247</v>
      </c>
      <c r="G4" s="139"/>
      <c r="H4" s="139"/>
      <c r="I4" s="139"/>
      <c r="J4" s="142"/>
    </row>
    <row r="5" spans="1:10" ht="15.75" customHeight="1" thickBot="1" x14ac:dyDescent="0.3">
      <c r="A5" s="137"/>
      <c r="B5" s="106" t="s">
        <v>169</v>
      </c>
      <c r="C5" s="106" t="s">
        <v>168</v>
      </c>
      <c r="D5" s="107" t="s">
        <v>157</v>
      </c>
      <c r="E5" s="107" t="s">
        <v>167</v>
      </c>
      <c r="F5" s="107" t="s">
        <v>166</v>
      </c>
      <c r="G5" s="140"/>
      <c r="H5" s="140"/>
      <c r="I5" s="140"/>
      <c r="J5" s="143"/>
    </row>
    <row r="6" spans="1:10" ht="15.75" customHeight="1" x14ac:dyDescent="0.25">
      <c r="A6" s="135" t="s">
        <v>124</v>
      </c>
      <c r="B6" s="104" t="s">
        <v>124</v>
      </c>
      <c r="C6" s="104" t="s">
        <v>189</v>
      </c>
      <c r="D6" s="105" t="s">
        <v>104</v>
      </c>
      <c r="E6" s="105" t="s">
        <v>281</v>
      </c>
      <c r="F6" s="105" t="s">
        <v>280</v>
      </c>
      <c r="G6" s="138">
        <v>0.48958333333333331</v>
      </c>
      <c r="H6" s="138">
        <v>0.58888888888888891</v>
      </c>
      <c r="I6" s="138">
        <f>H6-G6</f>
        <v>9.9305555555555591E-2</v>
      </c>
      <c r="J6" s="141" t="s">
        <v>311</v>
      </c>
    </row>
    <row r="7" spans="1:10" s="27" customFormat="1" ht="15.75" customHeight="1" thickBot="1" x14ac:dyDescent="0.3">
      <c r="A7" s="137"/>
      <c r="B7" s="106" t="s">
        <v>128</v>
      </c>
      <c r="C7" s="106" t="s">
        <v>127</v>
      </c>
      <c r="D7" s="107" t="s">
        <v>126</v>
      </c>
      <c r="E7" s="107" t="s">
        <v>129</v>
      </c>
      <c r="F7" s="107" t="s">
        <v>125</v>
      </c>
      <c r="G7" s="140"/>
      <c r="H7" s="140"/>
      <c r="I7" s="140"/>
      <c r="J7" s="143"/>
    </row>
    <row r="8" spans="1:10" ht="15.75" customHeight="1" x14ac:dyDescent="0.25">
      <c r="A8" s="135" t="s">
        <v>162</v>
      </c>
      <c r="B8" s="104" t="s">
        <v>162</v>
      </c>
      <c r="C8" s="104" t="s">
        <v>164</v>
      </c>
      <c r="D8" s="105" t="s">
        <v>60</v>
      </c>
      <c r="E8" s="105" t="s">
        <v>165</v>
      </c>
      <c r="F8" s="105" t="s">
        <v>163</v>
      </c>
      <c r="G8" s="138">
        <v>0.48125000000000001</v>
      </c>
      <c r="H8" s="138">
        <v>0.58819444444444446</v>
      </c>
      <c r="I8" s="138">
        <f>H8-G8</f>
        <v>0.10694444444444445</v>
      </c>
      <c r="J8" s="141" t="s">
        <v>312</v>
      </c>
    </row>
    <row r="9" spans="1:10" ht="15.75" customHeight="1" x14ac:dyDescent="0.25">
      <c r="A9" s="136"/>
      <c r="B9" s="26" t="s">
        <v>206</v>
      </c>
      <c r="C9" s="26" t="s">
        <v>205</v>
      </c>
      <c r="D9" s="24" t="s">
        <v>104</v>
      </c>
      <c r="E9" s="24" t="s">
        <v>207</v>
      </c>
      <c r="F9" s="24" t="s">
        <v>204</v>
      </c>
      <c r="G9" s="139"/>
      <c r="H9" s="139"/>
      <c r="I9" s="139"/>
      <c r="J9" s="142"/>
    </row>
    <row r="10" spans="1:10" ht="15.75" customHeight="1" thickBot="1" x14ac:dyDescent="0.3">
      <c r="A10" s="137"/>
      <c r="B10" s="106" t="s">
        <v>141</v>
      </c>
      <c r="C10" s="106" t="s">
        <v>172</v>
      </c>
      <c r="D10" s="107" t="s">
        <v>153</v>
      </c>
      <c r="E10" s="107" t="s">
        <v>173</v>
      </c>
      <c r="F10" s="107" t="s">
        <v>171</v>
      </c>
      <c r="G10" s="140"/>
      <c r="H10" s="140"/>
      <c r="I10" s="140"/>
      <c r="J10" s="143"/>
    </row>
    <row r="11" spans="1:10" ht="15.75" customHeight="1" x14ac:dyDescent="0.25">
      <c r="A11" s="135" t="s">
        <v>58</v>
      </c>
      <c r="B11" s="104" t="s">
        <v>58</v>
      </c>
      <c r="C11" s="104" t="s">
        <v>132</v>
      </c>
      <c r="D11" s="105" t="s">
        <v>131</v>
      </c>
      <c r="E11" s="105" t="s">
        <v>133</v>
      </c>
      <c r="F11" s="105" t="s">
        <v>130</v>
      </c>
      <c r="G11" s="138">
        <v>0.48402777777777778</v>
      </c>
      <c r="H11" s="138">
        <v>0.60069444444444442</v>
      </c>
      <c r="I11" s="138">
        <f t="shared" ref="I11" si="1">H11-G11</f>
        <v>0.11666666666666664</v>
      </c>
      <c r="J11" s="141" t="s">
        <v>313</v>
      </c>
    </row>
    <row r="12" spans="1:10" ht="15.75" customHeight="1" x14ac:dyDescent="0.25">
      <c r="A12" s="136"/>
      <c r="B12" s="26" t="s">
        <v>67</v>
      </c>
      <c r="C12" s="26" t="s">
        <v>66</v>
      </c>
      <c r="D12" s="24" t="s">
        <v>65</v>
      </c>
      <c r="E12" s="24" t="s">
        <v>68</v>
      </c>
      <c r="F12" s="24" t="s">
        <v>64</v>
      </c>
      <c r="G12" s="139"/>
      <c r="H12" s="139"/>
      <c r="I12" s="139"/>
      <c r="J12" s="142"/>
    </row>
    <row r="13" spans="1:10" ht="15.75" customHeight="1" thickBot="1" x14ac:dyDescent="0.3">
      <c r="A13" s="137"/>
      <c r="B13" s="106" t="s">
        <v>63</v>
      </c>
      <c r="C13" s="106" t="s">
        <v>62</v>
      </c>
      <c r="D13" s="107" t="s">
        <v>60</v>
      </c>
      <c r="E13" s="107" t="s">
        <v>61</v>
      </c>
      <c r="F13" s="107" t="s">
        <v>59</v>
      </c>
      <c r="G13" s="140"/>
      <c r="H13" s="140"/>
      <c r="I13" s="140"/>
      <c r="J13" s="143"/>
    </row>
    <row r="14" spans="1:10" ht="15.75" customHeight="1" x14ac:dyDescent="0.25">
      <c r="A14" s="135" t="s">
        <v>69</v>
      </c>
      <c r="B14" s="104" t="s">
        <v>69</v>
      </c>
      <c r="C14" s="104" t="s">
        <v>232</v>
      </c>
      <c r="D14" s="105" t="s">
        <v>123</v>
      </c>
      <c r="E14" s="105" t="s">
        <v>231</v>
      </c>
      <c r="F14" s="105" t="s">
        <v>230</v>
      </c>
      <c r="G14" s="138">
        <v>0.4861111111111111</v>
      </c>
      <c r="H14" s="138">
        <v>0.60833333333333328</v>
      </c>
      <c r="I14" s="138">
        <f t="shared" ref="I14" si="2">H14-G14</f>
        <v>0.12222222222222218</v>
      </c>
      <c r="J14" s="141" t="s">
        <v>314</v>
      </c>
    </row>
    <row r="15" spans="1:10" ht="15.75" customHeight="1" x14ac:dyDescent="0.25">
      <c r="A15" s="136"/>
      <c r="B15" s="26" t="s">
        <v>74</v>
      </c>
      <c r="C15" s="26" t="s">
        <v>73</v>
      </c>
      <c r="D15" s="24" t="s">
        <v>72</v>
      </c>
      <c r="E15" s="24" t="s">
        <v>71</v>
      </c>
      <c r="F15" s="24" t="s">
        <v>70</v>
      </c>
      <c r="G15" s="139"/>
      <c r="H15" s="139"/>
      <c r="I15" s="139"/>
      <c r="J15" s="142"/>
    </row>
    <row r="16" spans="1:10" ht="15.75" customHeight="1" thickBot="1" x14ac:dyDescent="0.3">
      <c r="A16" s="137"/>
      <c r="B16" s="106" t="s">
        <v>152</v>
      </c>
      <c r="C16" s="106" t="s">
        <v>9</v>
      </c>
      <c r="D16" s="107" t="s">
        <v>145</v>
      </c>
      <c r="E16" s="107" t="s">
        <v>151</v>
      </c>
      <c r="F16" s="107"/>
      <c r="G16" s="140"/>
      <c r="H16" s="140"/>
      <c r="I16" s="140"/>
      <c r="J16" s="143"/>
    </row>
    <row r="17" spans="1:10" ht="15.75" customHeight="1" x14ac:dyDescent="0.25">
      <c r="A17" s="135" t="s">
        <v>102</v>
      </c>
      <c r="B17" s="104" t="s">
        <v>102</v>
      </c>
      <c r="C17" s="104" t="s">
        <v>259</v>
      </c>
      <c r="D17" s="105" t="s">
        <v>258</v>
      </c>
      <c r="E17" s="105" t="s">
        <v>260</v>
      </c>
      <c r="F17" s="105" t="s">
        <v>257</v>
      </c>
      <c r="G17" s="138">
        <v>0.45833333333333331</v>
      </c>
      <c r="H17" s="138">
        <v>0.58263888888888882</v>
      </c>
      <c r="I17" s="138">
        <f t="shared" ref="I17" si="3">H17-G17</f>
        <v>0.1243055555555555</v>
      </c>
      <c r="J17" s="141" t="s">
        <v>315</v>
      </c>
    </row>
    <row r="18" spans="1:10" ht="15.75" customHeight="1" x14ac:dyDescent="0.25">
      <c r="A18" s="136"/>
      <c r="B18" s="26" t="s">
        <v>106</v>
      </c>
      <c r="C18" s="26" t="s">
        <v>105</v>
      </c>
      <c r="D18" s="24" t="s">
        <v>104</v>
      </c>
      <c r="E18" s="24" t="s">
        <v>107</v>
      </c>
      <c r="F18" s="24" t="s">
        <v>103</v>
      </c>
      <c r="G18" s="139"/>
      <c r="H18" s="139"/>
      <c r="I18" s="139"/>
      <c r="J18" s="142"/>
    </row>
    <row r="19" spans="1:10" ht="15.75" customHeight="1" thickBot="1" x14ac:dyDescent="0.3">
      <c r="A19" s="137"/>
      <c r="B19" s="106" t="s">
        <v>223</v>
      </c>
      <c r="C19" s="106" t="s">
        <v>225</v>
      </c>
      <c r="D19" s="107" t="s">
        <v>222</v>
      </c>
      <c r="E19" s="107" t="s">
        <v>224</v>
      </c>
      <c r="F19" s="107" t="s">
        <v>221</v>
      </c>
      <c r="G19" s="140"/>
      <c r="H19" s="140"/>
      <c r="I19" s="140"/>
      <c r="J19" s="143"/>
    </row>
    <row r="20" spans="1:10" ht="15.75" customHeight="1" x14ac:dyDescent="0.25">
      <c r="A20" s="135" t="s">
        <v>86</v>
      </c>
      <c r="B20" s="104" t="s">
        <v>86</v>
      </c>
      <c r="C20" s="104" t="s">
        <v>266</v>
      </c>
      <c r="D20" s="105" t="s">
        <v>126</v>
      </c>
      <c r="E20" s="105" t="s">
        <v>265</v>
      </c>
      <c r="F20" s="105" t="s">
        <v>264</v>
      </c>
      <c r="G20" s="138">
        <v>0.45624999999999999</v>
      </c>
      <c r="H20" s="138">
        <v>0.59375</v>
      </c>
      <c r="I20" s="138">
        <f t="shared" ref="I20" si="4">H20-G20</f>
        <v>0.13750000000000001</v>
      </c>
      <c r="J20" s="141" t="s">
        <v>316</v>
      </c>
    </row>
    <row r="21" spans="1:10" ht="15.75" customHeight="1" x14ac:dyDescent="0.25">
      <c r="A21" s="136"/>
      <c r="B21" s="26" t="s">
        <v>251</v>
      </c>
      <c r="C21" s="26" t="s">
        <v>250</v>
      </c>
      <c r="D21" s="24" t="s">
        <v>249</v>
      </c>
      <c r="E21" s="24" t="s">
        <v>252</v>
      </c>
      <c r="F21" s="24" t="s">
        <v>248</v>
      </c>
      <c r="G21" s="139"/>
      <c r="H21" s="139"/>
      <c r="I21" s="139"/>
      <c r="J21" s="142"/>
    </row>
    <row r="22" spans="1:10" ht="15.75" customHeight="1" thickBot="1" x14ac:dyDescent="0.3">
      <c r="A22" s="137"/>
      <c r="B22" s="106" t="s">
        <v>89</v>
      </c>
      <c r="C22" s="106"/>
      <c r="D22" s="107" t="s">
        <v>88</v>
      </c>
      <c r="E22" s="107" t="s">
        <v>87</v>
      </c>
      <c r="F22" s="107"/>
      <c r="G22" s="140"/>
      <c r="H22" s="140"/>
      <c r="I22" s="140"/>
      <c r="J22" s="143"/>
    </row>
    <row r="23" spans="1:10" ht="15.75" customHeight="1" x14ac:dyDescent="0.25">
      <c r="A23" s="135" t="s">
        <v>90</v>
      </c>
      <c r="B23" s="104" t="s">
        <v>90</v>
      </c>
      <c r="C23" s="104" t="s">
        <v>256</v>
      </c>
      <c r="D23" s="105" t="s">
        <v>255</v>
      </c>
      <c r="E23" s="105" t="s">
        <v>254</v>
      </c>
      <c r="F23" s="105" t="s">
        <v>253</v>
      </c>
      <c r="G23" s="138">
        <v>0.46875</v>
      </c>
      <c r="H23" s="138">
        <v>0.60625000000000007</v>
      </c>
      <c r="I23" s="138">
        <f t="shared" ref="I23" si="5">H23-G23</f>
        <v>0.13750000000000007</v>
      </c>
      <c r="J23" s="141" t="s">
        <v>316</v>
      </c>
    </row>
    <row r="24" spans="1:10" ht="15.75" customHeight="1" x14ac:dyDescent="0.25">
      <c r="A24" s="136"/>
      <c r="B24" s="26" t="s">
        <v>96</v>
      </c>
      <c r="C24" s="26" t="s">
        <v>95</v>
      </c>
      <c r="D24" s="24" t="s">
        <v>94</v>
      </c>
      <c r="E24" s="24" t="s">
        <v>93</v>
      </c>
      <c r="F24" s="24" t="s">
        <v>91</v>
      </c>
      <c r="G24" s="139"/>
      <c r="H24" s="139"/>
      <c r="I24" s="139"/>
      <c r="J24" s="142"/>
    </row>
    <row r="25" spans="1:10" ht="15.75" customHeight="1" thickBot="1" x14ac:dyDescent="0.3">
      <c r="A25" s="137"/>
      <c r="B25" s="106" t="s">
        <v>202</v>
      </c>
      <c r="C25" s="106"/>
      <c r="D25" s="107" t="s">
        <v>72</v>
      </c>
      <c r="E25" s="107" t="s">
        <v>203</v>
      </c>
      <c r="F25" s="107" t="s">
        <v>201</v>
      </c>
      <c r="G25" s="140"/>
      <c r="H25" s="140"/>
      <c r="I25" s="140"/>
      <c r="J25" s="143"/>
    </row>
    <row r="26" spans="1:10" ht="15.75" customHeight="1" x14ac:dyDescent="0.25">
      <c r="A26" s="135" t="s">
        <v>108</v>
      </c>
      <c r="B26" s="104" t="s">
        <v>108</v>
      </c>
      <c r="C26" s="104" t="s">
        <v>137</v>
      </c>
      <c r="D26" s="105" t="s">
        <v>136</v>
      </c>
      <c r="E26" s="105" t="s">
        <v>135</v>
      </c>
      <c r="F26" s="105" t="s">
        <v>134</v>
      </c>
      <c r="G26" s="138">
        <v>0.4777777777777778</v>
      </c>
      <c r="H26" s="138">
        <v>0.61805555555555558</v>
      </c>
      <c r="I26" s="138">
        <f t="shared" ref="I26" si="6">H26-G26</f>
        <v>0.14027777777777778</v>
      </c>
      <c r="J26" s="141" t="s">
        <v>319</v>
      </c>
    </row>
    <row r="27" spans="1:10" ht="15.75" customHeight="1" x14ac:dyDescent="0.25">
      <c r="A27" s="136"/>
      <c r="B27" s="26" t="s">
        <v>112</v>
      </c>
      <c r="C27" s="26" t="s">
        <v>111</v>
      </c>
      <c r="D27" s="24" t="s">
        <v>110</v>
      </c>
      <c r="E27" s="24" t="s">
        <v>113</v>
      </c>
      <c r="F27" s="24" t="s">
        <v>109</v>
      </c>
      <c r="G27" s="139"/>
      <c r="H27" s="139"/>
      <c r="I27" s="139"/>
      <c r="J27" s="142"/>
    </row>
    <row r="28" spans="1:10" ht="15.75" customHeight="1" thickBot="1" x14ac:dyDescent="0.3">
      <c r="A28" s="137"/>
      <c r="B28" s="106" t="s">
        <v>245</v>
      </c>
      <c r="C28" s="106" t="s">
        <v>244</v>
      </c>
      <c r="D28" s="107" t="s">
        <v>126</v>
      </c>
      <c r="E28" s="107" t="s">
        <v>246</v>
      </c>
      <c r="F28" s="107" t="s">
        <v>243</v>
      </c>
      <c r="G28" s="140"/>
      <c r="H28" s="140"/>
      <c r="I28" s="140"/>
      <c r="J28" s="143"/>
    </row>
    <row r="29" spans="1:10" ht="15.75" customHeight="1" x14ac:dyDescent="0.25">
      <c r="A29" s="135" t="s">
        <v>143</v>
      </c>
      <c r="B29" s="104" t="s">
        <v>143</v>
      </c>
      <c r="C29" s="104" t="s">
        <v>219</v>
      </c>
      <c r="D29" s="105" t="s">
        <v>218</v>
      </c>
      <c r="E29" s="105" t="s">
        <v>220</v>
      </c>
      <c r="F29" s="105" t="s">
        <v>217</v>
      </c>
      <c r="G29" s="138">
        <v>0.47152777777777777</v>
      </c>
      <c r="H29" s="138">
        <v>0.61458333333333337</v>
      </c>
      <c r="I29" s="138">
        <f>H29-G29</f>
        <v>0.1430555555555556</v>
      </c>
      <c r="J29" s="141" t="s">
        <v>320</v>
      </c>
    </row>
    <row r="30" spans="1:10" ht="15.75" customHeight="1" x14ac:dyDescent="0.25">
      <c r="A30" s="136"/>
      <c r="B30" s="26" t="s">
        <v>177</v>
      </c>
      <c r="C30" s="26" t="s">
        <v>176</v>
      </c>
      <c r="D30" s="24" t="s">
        <v>60</v>
      </c>
      <c r="E30" s="24" t="s">
        <v>175</v>
      </c>
      <c r="F30" s="24" t="s">
        <v>174</v>
      </c>
      <c r="G30" s="139"/>
      <c r="H30" s="139"/>
      <c r="I30" s="139"/>
      <c r="J30" s="142"/>
    </row>
    <row r="31" spans="1:10" ht="15.75" customHeight="1" thickBot="1" x14ac:dyDescent="0.3">
      <c r="A31" s="137"/>
      <c r="B31" s="106" t="s">
        <v>146</v>
      </c>
      <c r="C31" s="106" t="s">
        <v>9</v>
      </c>
      <c r="D31" s="107" t="s">
        <v>145</v>
      </c>
      <c r="E31" s="107" t="s">
        <v>144</v>
      </c>
      <c r="F31" s="107"/>
      <c r="G31" s="140"/>
      <c r="H31" s="140"/>
      <c r="I31" s="140"/>
      <c r="J31" s="143"/>
    </row>
    <row r="32" spans="1:10" ht="15.75" customHeight="1" x14ac:dyDescent="0.25">
      <c r="A32" s="135" t="s">
        <v>81</v>
      </c>
      <c r="B32" s="104" t="s">
        <v>81</v>
      </c>
      <c r="C32" s="104" t="s">
        <v>272</v>
      </c>
      <c r="D32" s="105" t="s">
        <v>209</v>
      </c>
      <c r="E32" s="105" t="s">
        <v>271</v>
      </c>
      <c r="F32" s="105" t="s">
        <v>270</v>
      </c>
      <c r="G32" s="138">
        <v>0.47222222222222227</v>
      </c>
      <c r="H32" s="138">
        <v>0.61875000000000002</v>
      </c>
      <c r="I32" s="138">
        <f t="shared" ref="I32" si="7">H32-G32</f>
        <v>0.14652777777777776</v>
      </c>
      <c r="J32" s="141" t="s">
        <v>321</v>
      </c>
    </row>
    <row r="33" spans="1:10" ht="15.75" customHeight="1" x14ac:dyDescent="0.25">
      <c r="A33" s="136"/>
      <c r="B33" s="26" t="s">
        <v>241</v>
      </c>
      <c r="C33" s="26" t="s">
        <v>240</v>
      </c>
      <c r="D33" s="24" t="s">
        <v>239</v>
      </c>
      <c r="E33" s="24" t="s">
        <v>242</v>
      </c>
      <c r="F33" s="24" t="s">
        <v>238</v>
      </c>
      <c r="G33" s="139"/>
      <c r="H33" s="139"/>
      <c r="I33" s="139"/>
      <c r="J33" s="142"/>
    </row>
    <row r="34" spans="1:10" ht="15.75" customHeight="1" thickBot="1" x14ac:dyDescent="0.3">
      <c r="A34" s="137"/>
      <c r="B34" s="106" t="s">
        <v>84</v>
      </c>
      <c r="C34" s="106" t="s">
        <v>83</v>
      </c>
      <c r="D34" s="107" t="s">
        <v>60</v>
      </c>
      <c r="E34" s="107" t="s">
        <v>85</v>
      </c>
      <c r="F34" s="107" t="s">
        <v>82</v>
      </c>
      <c r="G34" s="140"/>
      <c r="H34" s="140"/>
      <c r="I34" s="140"/>
      <c r="J34" s="143"/>
    </row>
    <row r="35" spans="1:10" ht="15.75" customHeight="1" x14ac:dyDescent="0.25">
      <c r="A35" s="135" t="s">
        <v>120</v>
      </c>
      <c r="B35" s="104" t="s">
        <v>120</v>
      </c>
      <c r="C35" s="104"/>
      <c r="D35" s="105" t="s">
        <v>123</v>
      </c>
      <c r="E35" s="105" t="s">
        <v>122</v>
      </c>
      <c r="F35" s="105" t="s">
        <v>121</v>
      </c>
      <c r="G35" s="138">
        <v>0.4604166666666667</v>
      </c>
      <c r="H35" s="138">
        <v>0.6118055555555556</v>
      </c>
      <c r="I35" s="138">
        <f t="shared" ref="I35" si="8">H35-G35</f>
        <v>0.15138888888888891</v>
      </c>
      <c r="J35" s="141" t="s">
        <v>322</v>
      </c>
    </row>
    <row r="36" spans="1:10" s="27" customFormat="1" ht="15.75" customHeight="1" x14ac:dyDescent="0.25">
      <c r="A36" s="136"/>
      <c r="B36" s="26" t="s">
        <v>269</v>
      </c>
      <c r="C36" s="26" t="s">
        <v>268</v>
      </c>
      <c r="D36" s="24" t="s">
        <v>267</v>
      </c>
      <c r="E36" s="24" t="s">
        <v>355</v>
      </c>
      <c r="F36" s="24"/>
      <c r="G36" s="139"/>
      <c r="H36" s="139"/>
      <c r="I36" s="139"/>
      <c r="J36" s="142"/>
    </row>
    <row r="37" spans="1:10" ht="15.75" customHeight="1" thickBot="1" x14ac:dyDescent="0.3">
      <c r="A37" s="137"/>
      <c r="B37" s="106" t="s">
        <v>236</v>
      </c>
      <c r="C37" s="106" t="s">
        <v>235</v>
      </c>
      <c r="D37" s="107" t="s">
        <v>234</v>
      </c>
      <c r="E37" s="107" t="s">
        <v>237</v>
      </c>
      <c r="F37" s="107" t="s">
        <v>233</v>
      </c>
      <c r="G37" s="140"/>
      <c r="H37" s="140"/>
      <c r="I37" s="140"/>
      <c r="J37" s="143"/>
    </row>
    <row r="38" spans="1:10" ht="15.75" customHeight="1" x14ac:dyDescent="0.25">
      <c r="A38" s="135" t="s">
        <v>75</v>
      </c>
      <c r="B38" s="104" t="s">
        <v>75</v>
      </c>
      <c r="C38" s="104" t="s">
        <v>101</v>
      </c>
      <c r="D38" s="105" t="s">
        <v>100</v>
      </c>
      <c r="E38" s="105" t="s">
        <v>99</v>
      </c>
      <c r="F38" s="105" t="s">
        <v>97</v>
      </c>
      <c r="G38" s="138">
        <v>0.46180555555555558</v>
      </c>
      <c r="H38" s="138">
        <v>0.63888888888888895</v>
      </c>
      <c r="I38" s="138">
        <f t="shared" ref="I38" si="9">H38-G38</f>
        <v>0.17708333333333337</v>
      </c>
      <c r="J38" s="141" t="s">
        <v>323</v>
      </c>
    </row>
    <row r="39" spans="1:10" ht="15.75" customHeight="1" x14ac:dyDescent="0.25">
      <c r="A39" s="136"/>
      <c r="B39" s="26" t="s">
        <v>229</v>
      </c>
      <c r="C39" s="26" t="s">
        <v>228</v>
      </c>
      <c r="D39" s="24" t="s">
        <v>104</v>
      </c>
      <c r="E39" s="24" t="s">
        <v>227</v>
      </c>
      <c r="F39" s="24" t="s">
        <v>226</v>
      </c>
      <c r="G39" s="139"/>
      <c r="H39" s="139"/>
      <c r="I39" s="139"/>
      <c r="J39" s="142"/>
    </row>
    <row r="40" spans="1:10" ht="15.75" customHeight="1" thickBot="1" x14ac:dyDescent="0.3">
      <c r="A40" s="137"/>
      <c r="B40" s="106" t="s">
        <v>79</v>
      </c>
      <c r="C40" s="106" t="s">
        <v>78</v>
      </c>
      <c r="D40" s="107" t="s">
        <v>77</v>
      </c>
      <c r="E40" s="107" t="s">
        <v>80</v>
      </c>
      <c r="F40" s="107" t="s">
        <v>76</v>
      </c>
      <c r="G40" s="140"/>
      <c r="H40" s="140"/>
      <c r="I40" s="140"/>
      <c r="J40" s="143"/>
    </row>
    <row r="41" spans="1:10" ht="15.75" customHeight="1" x14ac:dyDescent="0.25">
      <c r="A41" s="135" t="s">
        <v>78</v>
      </c>
      <c r="B41" s="104" t="s">
        <v>78</v>
      </c>
      <c r="C41" s="104" t="s">
        <v>140</v>
      </c>
      <c r="D41" s="105" t="s">
        <v>60</v>
      </c>
      <c r="E41" s="105" t="s">
        <v>139</v>
      </c>
      <c r="F41" s="105" t="s">
        <v>138</v>
      </c>
      <c r="G41" s="138">
        <v>0.48819444444444443</v>
      </c>
      <c r="H41" s="138" t="s">
        <v>292</v>
      </c>
      <c r="I41" s="138" t="s">
        <v>292</v>
      </c>
      <c r="J41" s="141" t="s">
        <v>9</v>
      </c>
    </row>
    <row r="42" spans="1:10" s="27" customFormat="1" ht="15.75" customHeight="1" thickBot="1" x14ac:dyDescent="0.3">
      <c r="A42" s="137"/>
      <c r="B42" s="106" t="s">
        <v>199</v>
      </c>
      <c r="C42" s="106" t="s">
        <v>198</v>
      </c>
      <c r="D42" s="107" t="s">
        <v>197</v>
      </c>
      <c r="E42" s="107" t="s">
        <v>200</v>
      </c>
      <c r="F42" s="107" t="s">
        <v>196</v>
      </c>
      <c r="G42" s="140"/>
      <c r="H42" s="140"/>
      <c r="I42" s="140"/>
      <c r="J42" s="143"/>
    </row>
  </sheetData>
  <autoFilter ref="A2:J2">
    <sortState ref="A3:J78">
      <sortCondition ref="A2"/>
    </sortState>
  </autoFilter>
  <mergeCells count="70">
    <mergeCell ref="A41:A42"/>
    <mergeCell ref="G41:G42"/>
    <mergeCell ref="H41:H42"/>
    <mergeCell ref="I41:I42"/>
    <mergeCell ref="J41:J42"/>
    <mergeCell ref="A6:A7"/>
    <mergeCell ref="G6:G7"/>
    <mergeCell ref="H6:H7"/>
    <mergeCell ref="I6:I7"/>
    <mergeCell ref="J6:J7"/>
    <mergeCell ref="A11:A13"/>
    <mergeCell ref="G11:G13"/>
    <mergeCell ref="H11:H13"/>
    <mergeCell ref="I11:I13"/>
    <mergeCell ref="J11:J13"/>
    <mergeCell ref="A26:A28"/>
    <mergeCell ref="G26:G28"/>
    <mergeCell ref="H26:H28"/>
    <mergeCell ref="I26:I28"/>
    <mergeCell ref="J26:J28"/>
    <mergeCell ref="A32:A34"/>
    <mergeCell ref="G32:G34"/>
    <mergeCell ref="H32:H34"/>
    <mergeCell ref="I32:I34"/>
    <mergeCell ref="J32:J34"/>
    <mergeCell ref="A35:A37"/>
    <mergeCell ref="G35:G37"/>
    <mergeCell ref="H35:H37"/>
    <mergeCell ref="I35:I37"/>
    <mergeCell ref="J35:J37"/>
    <mergeCell ref="A17:A19"/>
    <mergeCell ref="G17:G19"/>
    <mergeCell ref="H17:H19"/>
    <mergeCell ref="I17:I19"/>
    <mergeCell ref="J17:J19"/>
    <mergeCell ref="A20:A22"/>
    <mergeCell ref="G20:G22"/>
    <mergeCell ref="H20:H22"/>
    <mergeCell ref="I20:I22"/>
    <mergeCell ref="J20:J22"/>
    <mergeCell ref="A3:A5"/>
    <mergeCell ref="G3:G5"/>
    <mergeCell ref="H3:H5"/>
    <mergeCell ref="I3:I5"/>
    <mergeCell ref="J3:J5"/>
    <mergeCell ref="A23:A25"/>
    <mergeCell ref="G23:G25"/>
    <mergeCell ref="H23:H25"/>
    <mergeCell ref="I23:I25"/>
    <mergeCell ref="J23:J25"/>
    <mergeCell ref="A38:A40"/>
    <mergeCell ref="G38:G40"/>
    <mergeCell ref="H38:H40"/>
    <mergeCell ref="I38:I40"/>
    <mergeCell ref="J38:J40"/>
    <mergeCell ref="A14:A16"/>
    <mergeCell ref="G14:G16"/>
    <mergeCell ref="H14:H16"/>
    <mergeCell ref="I14:I16"/>
    <mergeCell ref="J14:J16"/>
    <mergeCell ref="A8:A10"/>
    <mergeCell ref="G8:G10"/>
    <mergeCell ref="H8:H10"/>
    <mergeCell ref="I8:I10"/>
    <mergeCell ref="J8:J10"/>
    <mergeCell ref="A29:A31"/>
    <mergeCell ref="G29:G31"/>
    <mergeCell ref="H29:H31"/>
    <mergeCell ref="I29:I31"/>
    <mergeCell ref="J29:J31"/>
  </mergeCells>
  <pageMargins left="0.41666666666666669" right="0.16666666666666666" top="0.2812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pane xSplit="5" ySplit="2" topLeftCell="F3" activePane="bottomRight" state="frozen"/>
      <selection pane="topRight" activeCell="F1" sqref="F1"/>
      <selection pane="bottomLeft" activeCell="A4" sqref="A4"/>
      <selection pane="bottomRight" activeCell="E9" sqref="E9"/>
    </sheetView>
  </sheetViews>
  <sheetFormatPr defaultColWidth="9.140625" defaultRowHeight="12.75" x14ac:dyDescent="0.25"/>
  <cols>
    <col min="1" max="2" width="8" style="23" customWidth="1"/>
    <col min="3" max="3" width="6.5703125" style="23" customWidth="1"/>
    <col min="4" max="4" width="9.7109375" style="22" customWidth="1"/>
    <col min="5" max="5" width="23.42578125" style="22" customWidth="1"/>
    <col min="6" max="7" width="8" style="23" customWidth="1"/>
    <col min="8" max="16384" width="9.140625" style="22"/>
  </cols>
  <sheetData>
    <row r="1" spans="1:7" ht="15.75" customHeight="1" x14ac:dyDescent="0.25">
      <c r="A1" s="75" t="s">
        <v>288</v>
      </c>
      <c r="B1" s="75" t="s">
        <v>26</v>
      </c>
      <c r="C1" s="77" t="s">
        <v>287</v>
      </c>
      <c r="D1" s="72" t="s">
        <v>286</v>
      </c>
      <c r="E1" s="74" t="s">
        <v>285</v>
      </c>
      <c r="F1" s="75" t="s">
        <v>13</v>
      </c>
      <c r="G1" s="75" t="s">
        <v>309</v>
      </c>
    </row>
    <row r="2" spans="1:7" ht="10.5" customHeight="1" x14ac:dyDescent="0.25">
      <c r="A2" s="76"/>
      <c r="B2" s="76"/>
      <c r="C2" s="78"/>
      <c r="D2" s="73"/>
      <c r="E2" s="28"/>
      <c r="F2" s="76"/>
      <c r="G2" s="76"/>
    </row>
    <row r="3" spans="1:7" s="27" customFormat="1" ht="15.75" customHeight="1" x14ac:dyDescent="0.25">
      <c r="A3" s="26" t="s">
        <v>6</v>
      </c>
      <c r="B3" s="26" t="s">
        <v>41</v>
      </c>
      <c r="C3" s="26" t="s">
        <v>41</v>
      </c>
      <c r="D3" s="24" t="s">
        <v>44</v>
      </c>
      <c r="E3" s="25" t="s">
        <v>46</v>
      </c>
      <c r="F3" s="26" t="s">
        <v>41</v>
      </c>
      <c r="G3" s="144" t="s">
        <v>310</v>
      </c>
    </row>
    <row r="4" spans="1:7" ht="15.75" customHeight="1" x14ac:dyDescent="0.25">
      <c r="A4" s="26" t="s">
        <v>6</v>
      </c>
      <c r="B4" s="26" t="s">
        <v>45</v>
      </c>
      <c r="C4" s="26" t="s">
        <v>41</v>
      </c>
      <c r="D4" s="24" t="s">
        <v>44</v>
      </c>
      <c r="E4" s="25" t="s">
        <v>43</v>
      </c>
      <c r="F4" s="26" t="s">
        <v>41</v>
      </c>
      <c r="G4" s="145"/>
    </row>
    <row r="5" spans="1:7" s="27" customFormat="1" ht="15.75" customHeight="1" x14ac:dyDescent="0.25">
      <c r="A5" s="26" t="s">
        <v>6</v>
      </c>
      <c r="B5" s="26" t="s">
        <v>47</v>
      </c>
      <c r="C5" s="26" t="s">
        <v>47</v>
      </c>
      <c r="D5" s="24" t="s">
        <v>49</v>
      </c>
      <c r="E5" s="25" t="s">
        <v>51</v>
      </c>
      <c r="F5" s="26" t="s">
        <v>47</v>
      </c>
      <c r="G5" s="144" t="s">
        <v>311</v>
      </c>
    </row>
    <row r="6" spans="1:7" s="27" customFormat="1" ht="15.75" customHeight="1" x14ac:dyDescent="0.25">
      <c r="A6" s="26" t="s">
        <v>6</v>
      </c>
      <c r="B6" s="26" t="s">
        <v>50</v>
      </c>
      <c r="C6" s="26" t="s">
        <v>47</v>
      </c>
      <c r="D6" s="24" t="s">
        <v>49</v>
      </c>
      <c r="E6" s="25" t="s">
        <v>48</v>
      </c>
      <c r="F6" s="26" t="s">
        <v>47</v>
      </c>
      <c r="G6" s="145"/>
    </row>
    <row r="7" spans="1:7" s="27" customFormat="1" ht="15.75" customHeight="1" x14ac:dyDescent="0.25">
      <c r="A7" s="26" t="s">
        <v>6</v>
      </c>
      <c r="B7" s="26"/>
      <c r="C7" s="26"/>
      <c r="D7" s="24"/>
      <c r="E7" s="25" t="s">
        <v>351</v>
      </c>
      <c r="F7" s="26"/>
      <c r="G7" s="144" t="s">
        <v>312</v>
      </c>
    </row>
    <row r="8" spans="1:7" s="27" customFormat="1" ht="15.75" customHeight="1" x14ac:dyDescent="0.25">
      <c r="A8" s="26" t="s">
        <v>6</v>
      </c>
      <c r="B8" s="26"/>
      <c r="C8" s="26"/>
      <c r="D8" s="24"/>
      <c r="E8" s="25" t="s">
        <v>350</v>
      </c>
      <c r="F8" s="26"/>
      <c r="G8" s="145"/>
    </row>
  </sheetData>
  <autoFilter ref="A2:G2"/>
  <mergeCells count="3">
    <mergeCell ref="G5:G6"/>
    <mergeCell ref="G3:G4"/>
    <mergeCell ref="G7:G8"/>
  </mergeCells>
  <pageMargins left="0.35433070866141736" right="0.23622047244094491" top="0.23622047244094491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трассы</vt:lpstr>
      <vt:lpstr>ЭкипажДевочки</vt:lpstr>
      <vt:lpstr>ЭкипажБезЛеб</vt:lpstr>
      <vt:lpstr>ЭкипажЛеб</vt:lpstr>
      <vt:lpstr>Личка</vt:lpstr>
      <vt:lpstr>Команда</vt:lpstr>
      <vt:lpstr>Мото</vt:lpstr>
      <vt:lpstr>Мото!Заголовки_для_печати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2017-05-14T15:12:42Z</dcterms:modified>
</cp:coreProperties>
</file>